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5/Industry performance/"/>
    </mc:Choice>
  </mc:AlternateContent>
  <xr:revisionPtr revIDLastSave="0" documentId="13_ncr:1_{A80A451E-6415-B646-AAEB-69DBB245F952}" xr6:coauthVersionLast="47" xr6:coauthVersionMax="47" xr10:uidLastSave="{00000000-0000-0000-0000-000000000000}"/>
  <bookViews>
    <workbookView xWindow="0" yWindow="500" windowWidth="27320" windowHeight="13860" activeTab="1" xr2:uid="{00000000-000D-0000-FFFF-FFFF00000000}"/>
  </bookViews>
  <sheets>
    <sheet name="Cover" sheetId="1" r:id="rId1"/>
    <sheet name="Balance sheet" sheetId="2" r:id="rId2"/>
    <sheet name="Profit &amp; loss account" sheetId="3" r:id="rId3"/>
    <sheet name="Global ratios" sheetId="4" r:id="rId4"/>
    <sheet name="Hoja1" sheetId="5" r:id="rId5"/>
  </sheets>
  <externalReferences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3" i="2" l="1"/>
  <c r="S33" i="2"/>
  <c r="T33" i="2"/>
  <c r="U33" i="2"/>
  <c r="M33" i="2"/>
  <c r="N33" i="2"/>
  <c r="O33" i="2"/>
  <c r="P33" i="2"/>
  <c r="Q33" i="2"/>
  <c r="L33" i="2"/>
  <c r="M25" i="3"/>
  <c r="L25" i="3"/>
  <c r="U13" i="3"/>
  <c r="T13" i="3"/>
  <c r="S13" i="3"/>
  <c r="Q13" i="3"/>
  <c r="R13" i="3"/>
  <c r="M13" i="3"/>
  <c r="N13" i="3"/>
  <c r="O13" i="3"/>
  <c r="P13" i="3"/>
  <c r="L13" i="3"/>
  <c r="B9" i="5"/>
  <c r="C9" i="5"/>
  <c r="D9" i="5"/>
  <c r="E9" i="5"/>
  <c r="F9" i="5"/>
  <c r="G9" i="5"/>
  <c r="H9" i="5"/>
  <c r="I9" i="5"/>
  <c r="J9" i="5"/>
  <c r="A9" i="5"/>
  <c r="B6" i="5"/>
  <c r="C6" i="5"/>
  <c r="D6" i="5"/>
  <c r="E6" i="5"/>
  <c r="F6" i="5"/>
  <c r="G6" i="5"/>
  <c r="H6" i="5"/>
  <c r="I6" i="5"/>
  <c r="J6" i="5"/>
  <c r="A6" i="5"/>
  <c r="B3" i="5"/>
  <c r="C3" i="5"/>
  <c r="D3" i="5"/>
  <c r="E3" i="5"/>
  <c r="F3" i="5"/>
  <c r="G3" i="5"/>
  <c r="H3" i="5"/>
  <c r="I3" i="5"/>
  <c r="J3" i="5"/>
  <c r="A3" i="5"/>
  <c r="K34" i="5"/>
  <c r="J34" i="5"/>
  <c r="I34" i="5"/>
</calcChain>
</file>

<file path=xl/sharedStrings.xml><?xml version="1.0" encoding="utf-8"?>
<sst xmlns="http://schemas.openxmlformats.org/spreadsheetml/2006/main" count="540" uniqueCount="112">
  <si>
    <t>INDUSTRIA COLOMBIANA DE CAFE S A S</t>
  </si>
  <si>
    <t>Active</t>
  </si>
  <si>
    <t>MEDELLIN, Colombia</t>
  </si>
  <si>
    <t>The Global Ultimate Owner of this controlled subsidiary is GRUPO NUTRESA S A</t>
  </si>
  <si>
    <t>BvD ID n°CO170004193200</t>
  </si>
  <si>
    <t>Unconsolidated, Local registry filing</t>
  </si>
  <si>
    <t>Exported on 01/02/2023
Data Update 332,001 (27/01/2023)
Ⓒ Bureau van Dijk 2023</t>
  </si>
  <si>
    <t>Balance sheet</t>
  </si>
  <si>
    <t>m USD</t>
  </si>
  <si>
    <t>12 months</t>
  </si>
  <si>
    <t>Local GAAP</t>
  </si>
  <si>
    <t>IFRS</t>
  </si>
  <si>
    <t>Exchange rate: COP/USD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</si>
  <si>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</si>
  <si>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</si>
  <si>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</si>
  <si>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</si>
  <si>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</si>
  <si>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</si>
  <si>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</si>
  <si>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</si>
  <si>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</si>
  <si>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</si>
  <si>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n.a.</t>
  </si>
  <si>
    <t>Total assets</t>
  </si>
  <si>
    <t>Liabilities &amp; equity</t>
  </si>
  <si>
    <t>Shareholders funds</t>
  </si>
  <si>
    <t xml:space="preserve"> ∟ Capital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</si>
  <si>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</si>
  <si>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</si>
  <si>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</si>
  <si>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</si>
  <si>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</si>
  <si>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</si>
  <si>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</si>
  <si>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</si>
  <si>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</si>
  <si>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</si>
  <si>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</si>
  <si>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</si>
  <si>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 xml:space="preserve"> ∟ Net current assets</t>
  </si>
  <si>
    <t xml:space="preserve"> ∟ Enterprise value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</si>
  <si>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</si>
  <si>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</si>
  <si>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</si>
  <si>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</si>
  <si>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</si>
  <si>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</si>
  <si>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</si>
  <si>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</si>
  <si>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</si>
  <si>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</si>
  <si>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</si>
  <si>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</si>
  <si>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</si>
  <si>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</si>
  <si>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</si>
  <si>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</si>
  <si>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</si>
  <si>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</si>
  <si>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</si>
  <si>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</si>
  <si>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</si>
  <si>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</si>
  <si>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</si>
  <si>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</si>
  <si>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</si>
  <si>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</si>
  <si>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</si>
  <si>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</si>
  <si>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Global ratios</t>
  </si>
  <si>
    <t>Profitability ratios</t>
  </si>
  <si>
    <t xml:space="preserve"> ∟ ROE using P/L before tax (%)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</si>
  <si>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</si>
  <si>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</si>
  <si>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</si>
  <si>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</si>
  <si>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</si>
  <si>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</si>
  <si>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</si>
  <si>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</si>
  <si>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</si>
  <si>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</si>
  <si>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</si>
  <si>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</si>
  <si>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</si>
  <si>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</si>
  <si>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</si>
  <si>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</si>
  <si>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</si>
  <si>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</si>
  <si>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</si>
  <si>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</si>
  <si>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</si>
  <si>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</si>
  <si>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</si>
  <si>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</si>
  <si>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</si>
  <si>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</si>
  <si>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>n.s.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</si>
  <si>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</si>
  <si>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</si>
  <si>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</si>
  <si>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</si>
  <si>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</si>
  <si>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</si>
  <si>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</si>
  <si>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</si>
  <si>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</si>
  <si>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Revenues</t>
  </si>
  <si>
    <t xml:space="preserve">Gross profit 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</si>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</sst>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"/>
    <numFmt numFmtId="165" formatCode="#,##0.00000"/>
    <numFmt numFmtId="166" formatCode="###,##0"/>
    <numFmt numFmtId="168" formatCode="###,##0.00"/>
  </numFmts>
  <fonts count="8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3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top"/>
    </xf>
    <xf numFmtId="0" fontId="3" fillId="3" borderId="2" xfId="0" applyFont="1" applyFill="1" applyBorder="1" applyAlignment="1">
      <alignment horizontal="left" vertical="center" wrapText="1"/>
    </xf>
    <xf numFmtId="166" fontId="1" fillId="3" borderId="2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right" vertical="center" wrapText="1"/>
    </xf>
    <xf numFmtId="166" fontId="5" fillId="2" borderId="3" xfId="0" applyNumberFormat="1" applyFont="1" applyFill="1" applyBorder="1" applyAlignment="1">
      <alignment horizontal="right" vertical="top"/>
    </xf>
    <xf numFmtId="4" fontId="1" fillId="3" borderId="2" xfId="0" applyNumberFormat="1" applyFont="1" applyFill="1" applyBorder="1" applyAlignment="1">
      <alignment horizontal="right" vertical="top"/>
    </xf>
    <xf numFmtId="3" fontId="1" fillId="3" borderId="2" xfId="0" applyNumberFormat="1" applyFont="1" applyFill="1" applyBorder="1" applyAlignment="1">
      <alignment horizontal="right" vertical="top"/>
    </xf>
    <xf numFmtId="0" fontId="0" fillId="0" borderId="7" xfId="0" applyBorder="1"/>
    <xf numFmtId="0" fontId="0" fillId="0" borderId="8" xfId="0" applyBorder="1"/>
    <xf numFmtId="1" fontId="1" fillId="3" borderId="0" xfId="0" applyNumberFormat="1" applyFont="1" applyFill="1" applyAlignment="1">
      <alignment horizontal="right" vertical="top"/>
    </xf>
    <xf numFmtId="4" fontId="0" fillId="0" borderId="0" xfId="0" applyNumberFormat="1"/>
    <xf numFmtId="4" fontId="6" fillId="0" borderId="0" xfId="0" applyNumberFormat="1" applyFont="1"/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166" fontId="1" fillId="3" borderId="9" xfId="0" applyNumberFormat="1" applyFont="1" applyFill="1" applyBorder="1" applyAlignment="1">
      <alignment horizontal="right" vertical="top"/>
    </xf>
    <xf numFmtId="166" fontId="1" fillId="3" borderId="10" xfId="0" applyNumberFormat="1" applyFont="1" applyFill="1" applyBorder="1" applyAlignment="1">
      <alignment horizontal="right" vertical="top"/>
    </xf>
    <xf numFmtId="166" fontId="1" fillId="3" borderId="11" xfId="0" applyNumberFormat="1" applyFont="1" applyFill="1" applyBorder="1" applyAlignment="1">
      <alignment horizontal="right" vertical="top"/>
    </xf>
    <xf numFmtId="166" fontId="1" fillId="3" borderId="12" xfId="0" applyNumberFormat="1" applyFont="1" applyFill="1" applyBorder="1" applyAlignment="1">
      <alignment horizontal="right" vertical="top"/>
    </xf>
    <xf numFmtId="0" fontId="0" fillId="4" borderId="4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4" fontId="1" fillId="3" borderId="9" xfId="0" applyNumberFormat="1" applyFont="1" applyFill="1" applyBorder="1" applyAlignment="1">
      <alignment horizontal="right" vertical="top"/>
    </xf>
    <xf numFmtId="4" fontId="1" fillId="3" borderId="10" xfId="0" applyNumberFormat="1" applyFont="1" applyFill="1" applyBorder="1" applyAlignment="1">
      <alignment horizontal="right" vertical="top"/>
    </xf>
    <xf numFmtId="4" fontId="1" fillId="3" borderId="11" xfId="0" applyNumberFormat="1" applyFont="1" applyFill="1" applyBorder="1" applyAlignment="1">
      <alignment horizontal="right" vertical="top"/>
    </xf>
    <xf numFmtId="4" fontId="1" fillId="3" borderId="12" xfId="0" applyNumberFormat="1" applyFont="1" applyFill="1" applyBorder="1" applyAlignment="1">
      <alignment horizontal="right" vertical="top"/>
    </xf>
    <xf numFmtId="0" fontId="7" fillId="4" borderId="4" xfId="0" applyFont="1" applyFill="1" applyBorder="1"/>
    <xf numFmtId="1" fontId="5" fillId="4" borderId="5" xfId="0" applyNumberFormat="1" applyFont="1" applyFill="1" applyBorder="1" applyAlignment="1">
      <alignment horizontal="right" vertical="top"/>
    </xf>
    <xf numFmtId="1" fontId="5" fillId="4" borderId="6" xfId="0" applyNumberFormat="1" applyFont="1" applyFill="1" applyBorder="1" applyAlignment="1">
      <alignment horizontal="right" vertical="top"/>
    </xf>
    <xf numFmtId="0" fontId="3" fillId="5" borderId="7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166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Hoja1!$K$18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Hoja1!$K$19:$K$28</c:f>
              <c:numCache>
                <c:formatCode>###,##0</c:formatCode>
                <c:ptCount val="10"/>
                <c:pt idx="0">
                  <c:v>373130.33584998298</c:v>
                </c:pt>
                <c:pt idx="1">
                  <c:v>315902.94247099501</c:v>
                </c:pt>
                <c:pt idx="2">
                  <c:v>256969.83733866501</c:v>
                </c:pt>
                <c:pt idx="3">
                  <c:v>216115.990298613</c:v>
                </c:pt>
                <c:pt idx="4">
                  <c:v>237326.89693345499</c:v>
                </c:pt>
                <c:pt idx="5">
                  <c:v>261076.17655426799</c:v>
                </c:pt>
                <c:pt idx="6">
                  <c:v>233638.610406294</c:v>
                </c:pt>
                <c:pt idx="7">
                  <c:v>266939.67832346697</c:v>
                </c:pt>
                <c:pt idx="8">
                  <c:v>294456.14980035997</c:v>
                </c:pt>
                <c:pt idx="9">
                  <c:v>307095.05943751399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B9-7447-B507-D6F9BAC5ABA2}"/>
            </c:ext>
          </c:extLst>
        </c:ser>
        <c:ser>
          <c:idx val="1"/>
          <c:order val="1"/>
          <c:tx>
            <c:strRef>
              <c:f>Hoja1!$L$18</c:f>
              <c:strCache>
                <c:ptCount val="1"/>
                <c:pt idx="0">
                  <c:v>Gross profit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Hoja1!$L$19:$L$28</c:f>
              <c:numCache>
                <c:formatCode>###,##0</c:formatCode>
                <c:ptCount val="10"/>
                <c:pt idx="0">
                  <c:v>74396.675121118707</c:v>
                </c:pt>
                <c:pt idx="1">
                  <c:v>100027.145043228</c:v>
                </c:pt>
                <c:pt idx="2">
                  <c:v>84079.430967996697</c:v>
                </c:pt>
                <c:pt idx="3">
                  <c:v>70450.1605066544</c:v>
                </c:pt>
                <c:pt idx="4">
                  <c:v>74878.834280043404</c:v>
                </c:pt>
                <c:pt idx="5">
                  <c:v>66294.554661272006</c:v>
                </c:pt>
                <c:pt idx="6">
                  <c:v>51758.982991822995</c:v>
                </c:pt>
                <c:pt idx="7">
                  <c:v>62007.065981046602</c:v>
                </c:pt>
                <c:pt idx="8">
                  <c:v>63972.535722757697</c:v>
                </c:pt>
                <c:pt idx="9">
                  <c:v>58465.034986073297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B9-7447-B507-D6F9BAC5ABA2}"/>
            </c:ext>
          </c:extLst>
        </c:ser>
        <c:ser>
          <c:idx val="2"/>
          <c:order val="2"/>
          <c:tx>
            <c:strRef>
              <c:f>Hoja1!$M$18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Hoja1!$M$19:$M$28</c:f>
              <c:numCache>
                <c:formatCode>###,##0</c:formatCode>
                <c:ptCount val="10"/>
                <c:pt idx="0">
                  <c:v>15968.3051597022</c:v>
                </c:pt>
                <c:pt idx="1">
                  <c:v>32313.238762246896</c:v>
                </c:pt>
                <c:pt idx="2">
                  <c:v>25878.482773456799</c:v>
                </c:pt>
                <c:pt idx="3">
                  <c:v>16852.985030302603</c:v>
                </c:pt>
                <c:pt idx="4">
                  <c:v>13300.0174738076</c:v>
                </c:pt>
                <c:pt idx="5">
                  <c:v>7195.5201668772497</c:v>
                </c:pt>
                <c:pt idx="6">
                  <c:v>4627.4664233644999</c:v>
                </c:pt>
                <c:pt idx="7">
                  <c:v>7829.2687831722096</c:v>
                </c:pt>
                <c:pt idx="8">
                  <c:v>8678.5981365327589</c:v>
                </c:pt>
                <c:pt idx="9">
                  <c:v>14740.487427821099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B9-7447-B507-D6F9BAC5A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6323824"/>
        <c:axId val="1995869984"/>
      </c:lineChart>
      <c:catAx>
        <c:axId val="199632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95869984"/>
        <c:crosses val="autoZero"/>
        <c:auto val="1"/>
        <c:lblAlgn val="ctr"/>
        <c:lblOffset val="100"/>
        <c:noMultiLvlLbl val="0"/>
      </c:catAx>
      <c:valAx>
        <c:axId val="199586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9632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Hoja1!$M$18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Hoja1!$M$19:$M$28</c:f>
              <c:numCache>
                <c:formatCode>###,##0</c:formatCode>
                <c:ptCount val="10"/>
                <c:pt idx="0">
                  <c:v>15968.3051597022</c:v>
                </c:pt>
                <c:pt idx="1">
                  <c:v>32313.238762246896</c:v>
                </c:pt>
                <c:pt idx="2">
                  <c:v>25878.482773456799</c:v>
                </c:pt>
                <c:pt idx="3">
                  <c:v>16852.985030302603</c:v>
                </c:pt>
                <c:pt idx="4">
                  <c:v>13300.0174738076</c:v>
                </c:pt>
                <c:pt idx="5">
                  <c:v>7195.5201668772497</c:v>
                </c:pt>
                <c:pt idx="6">
                  <c:v>4627.4664233644999</c:v>
                </c:pt>
                <c:pt idx="7">
                  <c:v>7829.2687831722096</c:v>
                </c:pt>
                <c:pt idx="8">
                  <c:v>8678.5981365327589</c:v>
                </c:pt>
                <c:pt idx="9">
                  <c:v>14740.487427821099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78-FA4A-9D00-6439EE2A4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5269376"/>
        <c:axId val="1985278560"/>
      </c:lineChart>
      <c:catAx>
        <c:axId val="198526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5278560"/>
        <c:crosses val="autoZero"/>
        <c:auto val="1"/>
        <c:lblAlgn val="ctr"/>
        <c:lblOffset val="100"/>
        <c:noMultiLvlLbl val="0"/>
      </c:catAx>
      <c:valAx>
        <c:axId val="198527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526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Hoja1!$H$42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Hoja1!$I$41:$R$41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Hoja1!$I$42:$R$42</c:f>
              <c:numCache>
                <c:formatCode>#,##0.00</c:formatCode>
                <c:ptCount val="10"/>
                <c:pt idx="0">
                  <c:v>5.484</c:v>
                </c:pt>
                <c:pt idx="1">
                  <c:v>11.259</c:v>
                </c:pt>
                <c:pt idx="2">
                  <c:v>10.601000000000001</c:v>
                </c:pt>
                <c:pt idx="3">
                  <c:v>8.2420000000000009</c:v>
                </c:pt>
                <c:pt idx="4">
                  <c:v>6.444</c:v>
                </c:pt>
                <c:pt idx="5">
                  <c:v>3.8</c:v>
                </c:pt>
                <c:pt idx="6">
                  <c:v>2.6469999999999998</c:v>
                </c:pt>
                <c:pt idx="7">
                  <c:v>4.4000000000000004</c:v>
                </c:pt>
                <c:pt idx="8">
                  <c:v>4.6230000000000002</c:v>
                </c:pt>
                <c:pt idx="9">
                  <c:v>8.3290000000000006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10-5E43-BF2B-6B035B94A1A9}"/>
            </c:ext>
          </c:extLst>
        </c:ser>
        <c:ser>
          <c:idx val="1"/>
          <c:order val="1"/>
          <c:tx>
            <c:strRef>
              <c:f>Hoja1!$H$43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Hoja1!$I$41:$R$41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Hoja1!$I$43:$R$43</c:f>
              <c:numCache>
                <c:formatCode>#,##0.00</c:formatCode>
                <c:ptCount val="10"/>
                <c:pt idx="0">
                  <c:v>4.0789999999999997</c:v>
                </c:pt>
                <c:pt idx="1">
                  <c:v>7.0720000000000001</c:v>
                </c:pt>
                <c:pt idx="2">
                  <c:v>6.3090000000000002</c:v>
                </c:pt>
                <c:pt idx="3">
                  <c:v>3.851</c:v>
                </c:pt>
                <c:pt idx="4">
                  <c:v>2.9550000000000001</c:v>
                </c:pt>
                <c:pt idx="5">
                  <c:v>1.6</c:v>
                </c:pt>
                <c:pt idx="6">
                  <c:v>1.1419999999999999</c:v>
                </c:pt>
                <c:pt idx="7">
                  <c:v>1.921</c:v>
                </c:pt>
                <c:pt idx="8">
                  <c:v>2.0870000000000002</c:v>
                </c:pt>
                <c:pt idx="9">
                  <c:v>3.6869999999999998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10-5E43-BF2B-6B035B94A1A9}"/>
            </c:ext>
          </c:extLst>
        </c:ser>
        <c:ser>
          <c:idx val="2"/>
          <c:order val="2"/>
          <c:tx>
            <c:strRef>
              <c:f>Hoja1!$H$44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Hoja1!$I$41:$R$41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Hoja1!$I$44:$R$44</c:f>
              <c:numCache>
                <c:formatCode>#,##0.00</c:formatCode>
                <c:ptCount val="10"/>
                <c:pt idx="0">
                  <c:v>7.9740000000000002</c:v>
                </c:pt>
                <c:pt idx="1">
                  <c:v>16.105</c:v>
                </c:pt>
                <c:pt idx="2">
                  <c:v>16.623999999999999</c:v>
                </c:pt>
                <c:pt idx="3">
                  <c:v>9.4480000000000004</c:v>
                </c:pt>
                <c:pt idx="4">
                  <c:v>5.7160000000000002</c:v>
                </c:pt>
                <c:pt idx="5">
                  <c:v>0.53400000000000003</c:v>
                </c:pt>
                <c:pt idx="6">
                  <c:v>8.0000000000000002E-3</c:v>
                </c:pt>
                <c:pt idx="7">
                  <c:v>2.294</c:v>
                </c:pt>
                <c:pt idx="8">
                  <c:v>4.5599999999999996</c:v>
                </c:pt>
                <c:pt idx="9">
                  <c:v>4.0469999999999997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10-5E43-BF2B-6B035B94A1A9}"/>
            </c:ext>
          </c:extLst>
        </c:ser>
        <c:ser>
          <c:idx val="3"/>
          <c:order val="3"/>
          <c:tx>
            <c:strRef>
              <c:f>Hoja1!$H$45</c:f>
              <c:strCache>
                <c:ptCount val="1"/>
                <c:pt idx="0">
                  <c:v> ∟ Gross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Hoja1!$I$41:$R$41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Hoja1!$I$45:$R$45</c:f>
              <c:numCache>
                <c:formatCode>#,##0.00</c:formatCode>
                <c:ptCount val="10"/>
                <c:pt idx="0">
                  <c:v>19.939</c:v>
                </c:pt>
                <c:pt idx="1">
                  <c:v>31.664000000000001</c:v>
                </c:pt>
                <c:pt idx="2">
                  <c:v>32.72</c:v>
                </c:pt>
                <c:pt idx="3">
                  <c:v>32.597999999999999</c:v>
                </c:pt>
                <c:pt idx="4">
                  <c:v>31.550999999999998</c:v>
                </c:pt>
                <c:pt idx="5">
                  <c:v>25.393000000000001</c:v>
                </c:pt>
                <c:pt idx="6">
                  <c:v>22.152999999999999</c:v>
                </c:pt>
                <c:pt idx="7">
                  <c:v>23.228999999999999</c:v>
                </c:pt>
                <c:pt idx="8">
                  <c:v>21.725999999999999</c:v>
                </c:pt>
                <c:pt idx="9">
                  <c:v>19.038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10-5E43-BF2B-6B035B94A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321951"/>
        <c:axId val="24582399"/>
      </c:lineChart>
      <c:catAx>
        <c:axId val="52321951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582399"/>
        <c:crosses val="autoZero"/>
        <c:auto val="1"/>
        <c:lblAlgn val="ctr"/>
        <c:lblOffset val="100"/>
        <c:noMultiLvlLbl val="0"/>
      </c:catAx>
      <c:valAx>
        <c:axId val="2458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321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3d605018-9008-4d4e-a69d-48c082c93c2b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539750</xdr:colOff>
      <xdr:row>11</xdr:row>
      <xdr:rowOff>38100</xdr:rowOff>
    </xdr:from>
    <xdr:to>
      <xdr:col>8</xdr:col>
      <xdr:colOff>158750</xdr:colOff>
      <xdr:row>25</xdr:row>
      <xdr:rowOff>101600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F3C53AF-F731-830E-E53A-F0EFA8266D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69850</xdr:colOff>
      <xdr:row>2</xdr:row>
      <xdr:rowOff>165100</xdr:rowOff>
    </xdr:from>
    <xdr:to>
      <xdr:col>19</xdr:col>
      <xdr:colOff>463550</xdr:colOff>
      <xdr:row>17</xdr:row>
      <xdr:rowOff>38100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F3EA593-BA61-ECDF-1992-B014457E9A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615950</xdr:colOff>
      <xdr:row>46</xdr:row>
      <xdr:rowOff>165100</xdr:rowOff>
    </xdr:from>
    <xdr:to>
      <xdr:col>15</xdr:col>
      <xdr:colOff>190500</xdr:colOff>
      <xdr:row>61</xdr:row>
      <xdr:rowOff>139700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77763A6-9711-4363-4B5D-74EC475CFC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egomaya/Desktop/4to%20semestre%20MSc%20Engineering%20and%20Management/Tesis%20Maestria/CHAPTER%204/Financial%20Data%20COMPANIES/STARBUCKS%20DATAExport%2024_01_2023%2019_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ACAFE%20Export%2001_02_2023%2011_3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Cash flow statement"/>
      <sheetName val="Global ratios"/>
      <sheetName val="Hoja1"/>
    </sheetNames>
    <sheetDataSet>
      <sheetData sheetId="0"/>
      <sheetData sheetId="1">
        <row r="24">
          <cell r="C24">
            <v>-5321200</v>
          </cell>
          <cell r="D24">
            <v>-7805100</v>
          </cell>
          <cell r="E24">
            <v>-6232200</v>
          </cell>
        </row>
      </sheetData>
      <sheetData sheetId="2">
        <row r="26">
          <cell r="C26">
            <v>4199300</v>
          </cell>
          <cell r="D26">
            <v>928300</v>
          </cell>
          <cell r="E26">
            <v>3599200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Global ratios"/>
      <sheetName val="Hoja2"/>
    </sheetNames>
    <sheetDataSet>
      <sheetData sheetId="0"/>
      <sheetData sheetId="1"/>
      <sheetData sheetId="2"/>
      <sheetData sheetId="3"/>
      <sheetData sheetId="4">
        <row r="44">
          <cell r="I44">
            <v>2012</v>
          </cell>
          <cell r="J44">
            <v>2013</v>
          </cell>
          <cell r="K44">
            <v>2014</v>
          </cell>
          <cell r="L44">
            <v>2015</v>
          </cell>
          <cell r="M44">
            <v>2016</v>
          </cell>
          <cell r="N44">
            <v>2017</v>
          </cell>
          <cell r="O44">
            <v>2018</v>
          </cell>
          <cell r="P44">
            <v>2019</v>
          </cell>
          <cell r="Q44">
            <v>2020</v>
          </cell>
          <cell r="R44">
            <v>2021</v>
          </cell>
        </row>
        <row r="45">
          <cell r="H45" t="str">
            <v xml:space="preserve"> ∟ ROE using Net income (%)</v>
          </cell>
          <cell r="I45">
            <v>0.61</v>
          </cell>
          <cell r="J45">
            <v>1.0369999999999999</v>
          </cell>
          <cell r="K45">
            <v>7.351</v>
          </cell>
          <cell r="L45">
            <v>2.9540000000000002</v>
          </cell>
          <cell r="M45">
            <v>3.0539999999999998</v>
          </cell>
          <cell r="N45">
            <v>2.7290000000000001</v>
          </cell>
          <cell r="O45">
            <v>6.2</v>
          </cell>
          <cell r="P45">
            <v>4.4669999999999996</v>
          </cell>
          <cell r="Q45">
            <v>6.931</v>
          </cell>
          <cell r="R45">
            <v>7.2210000000000001</v>
          </cell>
        </row>
        <row r="46">
          <cell r="H46" t="str">
            <v xml:space="preserve"> ∟ ROA using Net income (%)</v>
          </cell>
          <cell r="I46">
            <v>0.253</v>
          </cell>
          <cell r="J46">
            <v>0.372</v>
          </cell>
          <cell r="K46">
            <v>1.9059999999999999</v>
          </cell>
          <cell r="L46">
            <v>0.89200000000000002</v>
          </cell>
          <cell r="M46">
            <v>0.66100000000000003</v>
          </cell>
          <cell r="N46">
            <v>0.73399999999999999</v>
          </cell>
          <cell r="O46">
            <v>1.9470000000000001</v>
          </cell>
          <cell r="P46">
            <v>1.274</v>
          </cell>
          <cell r="Q46">
            <v>1.9330000000000001</v>
          </cell>
          <cell r="R46">
            <v>1.43</v>
          </cell>
        </row>
        <row r="47">
          <cell r="H47" t="str">
            <v xml:space="preserve"> ∟ Profit margin (%)</v>
          </cell>
          <cell r="I47">
            <v>-3.6999999999999998E-2</v>
          </cell>
          <cell r="J47">
            <v>-0.39300000000000002</v>
          </cell>
          <cell r="K47">
            <v>0.27300000000000002</v>
          </cell>
          <cell r="L47">
            <v>1.006</v>
          </cell>
          <cell r="M47">
            <v>0.60199999999999998</v>
          </cell>
          <cell r="N47">
            <v>0.64</v>
          </cell>
          <cell r="O47">
            <v>1.2430000000000001</v>
          </cell>
          <cell r="P47">
            <v>0.82699999999999996</v>
          </cell>
          <cell r="Q47">
            <v>1.202</v>
          </cell>
          <cell r="R47">
            <v>1.0329999999999999</v>
          </cell>
        </row>
        <row r="48">
          <cell r="H48" t="str">
            <v xml:space="preserve"> ∟ Gross margin (%)</v>
          </cell>
          <cell r="I48">
            <v>5.0339999999999998</v>
          </cell>
          <cell r="J48">
            <v>3.8889999999999998</v>
          </cell>
          <cell r="K48">
            <v>3.2559999999999998</v>
          </cell>
          <cell r="L48">
            <v>4.8129999999999997</v>
          </cell>
          <cell r="M48">
            <v>6.0430000000000001</v>
          </cell>
          <cell r="N48">
            <v>6.3380000000000001</v>
          </cell>
          <cell r="O48">
            <v>7.3630000000000004</v>
          </cell>
          <cell r="P48">
            <v>7.09</v>
          </cell>
          <cell r="Q48">
            <v>5.8639999999999999</v>
          </cell>
          <cell r="R48">
            <v>4.407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workbookViewId="0">
      <selection sqref="A1:B1"/>
    </sheetView>
  </sheetViews>
  <sheetFormatPr baseColWidth="10" defaultRowHeight="15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22" t="s">
        <v>0</v>
      </c>
      <c r="B1" s="19"/>
    </row>
    <row r="2" spans="1:2" ht="14.5" customHeight="1" x14ac:dyDescent="0.2">
      <c r="A2" s="22" t="s">
        <v>1</v>
      </c>
      <c r="B2" s="19"/>
    </row>
    <row r="3" spans="1:2" ht="14.5" customHeight="1" x14ac:dyDescent="0.2">
      <c r="A3" s="22" t="s">
        <v>2</v>
      </c>
      <c r="B3" s="19"/>
    </row>
    <row r="4" spans="1:2" ht="14.5" customHeight="1" x14ac:dyDescent="0.2">
      <c r="A4" s="22" t="s">
        <v>3</v>
      </c>
      <c r="B4" s="19"/>
    </row>
    <row r="5" spans="1:2" ht="14.5" customHeight="1" x14ac:dyDescent="0.2">
      <c r="A5" s="22" t="s">
        <v>4</v>
      </c>
      <c r="B5" s="19"/>
    </row>
    <row r="6" spans="1:2" ht="14.5" customHeight="1" x14ac:dyDescent="0.2">
      <c r="A6" s="22" t="s">
        <v>5</v>
      </c>
      <c r="B6" s="19"/>
    </row>
    <row r="7" spans="1:2" ht="14.5" customHeight="1" x14ac:dyDescent="0.2">
      <c r="A7" s="19"/>
      <c r="B7" s="19"/>
    </row>
    <row r="8" spans="1:2" ht="14.5" customHeight="1" x14ac:dyDescent="0.2">
      <c r="A8" s="19"/>
      <c r="B8" s="19"/>
    </row>
    <row r="9" spans="1:2" ht="14.5" customHeight="1" x14ac:dyDescent="0.2">
      <c r="A9" s="19"/>
      <c r="B9" s="19"/>
    </row>
    <row r="10" spans="1:2" ht="14.5" customHeight="1" x14ac:dyDescent="0.2">
      <c r="A10" s="19"/>
      <c r="B10" s="19"/>
    </row>
    <row r="11" spans="1:2" ht="14.5" customHeight="1" x14ac:dyDescent="0.2">
      <c r="A11" s="19"/>
      <c r="B11" s="19"/>
    </row>
    <row r="12" spans="1:2" ht="14.5" customHeight="1" x14ac:dyDescent="0.2">
      <c r="A12" s="20"/>
      <c r="B12" s="20"/>
    </row>
    <row r="13" spans="1:2" ht="14.5" customHeight="1" x14ac:dyDescent="0.2">
      <c r="A13" s="21" t="s">
        <v>6</v>
      </c>
    </row>
    <row r="14" spans="1:2" ht="14.5" customHeight="1" x14ac:dyDescent="0.2">
      <c r="A14" s="19"/>
    </row>
    <row r="15" spans="1:2" ht="40.75" customHeight="1" x14ac:dyDescent="0.2">
      <c r="A15" s="19"/>
    </row>
  </sheetData>
  <mergeCells count="13">
    <mergeCell ref="A1:B1"/>
    <mergeCell ref="A2:B2"/>
    <mergeCell ref="A3:B3"/>
    <mergeCell ref="A4:B4"/>
    <mergeCell ref="A5:B5"/>
    <mergeCell ref="A11:B11"/>
    <mergeCell ref="A12:B12"/>
    <mergeCell ref="A13:A15"/>
    <mergeCell ref="A6:B6"/>
    <mergeCell ref="A7:B7"/>
    <mergeCell ref="A8:B8"/>
    <mergeCell ref="A9:B9"/>
    <mergeCell ref="A10:B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showGridLines="0" tabSelected="1" topLeftCell="F20" workbookViewId="0">
      <selection activeCell="O28" sqref="O28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23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4.5" customHeight="1" x14ac:dyDescent="0.2">
      <c r="A2" s="22" t="s">
        <v>7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4.5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25.25" customHeight="1" x14ac:dyDescent="0.2">
      <c r="A10" s="5" t="s">
        <v>13</v>
      </c>
    </row>
    <row r="11" spans="1:11" ht="25.25" customHeight="1" x14ac:dyDescent="0.2">
      <c r="A11" s="7" t="s">
        <v>14</v>
      </c>
      <c r="B11" s="8">
        <v>260.959628870926</v>
      </c>
      <c r="C11" s="8">
        <v>344.82960342397399</v>
      </c>
      <c r="D11" s="8">
        <v>274.93215989947601</v>
      </c>
      <c r="E11" s="8">
        <v>312.170911492149</v>
      </c>
      <c r="F11" s="8">
        <v>326.19804016849798</v>
      </c>
      <c r="G11" s="8">
        <v>343.44409947664798</v>
      </c>
      <c r="H11" s="8">
        <v>315.49943423882797</v>
      </c>
      <c r="I11" s="8">
        <v>315.87785624121</v>
      </c>
      <c r="J11" s="8">
        <v>317.27534713397398</v>
      </c>
      <c r="K11" s="8">
        <v>284.27040671284402</v>
      </c>
    </row>
    <row r="12" spans="1:11" ht="25.25" customHeight="1" x14ac:dyDescent="0.2">
      <c r="A12" s="7" t="s">
        <v>15</v>
      </c>
      <c r="B12" s="8">
        <v>47.002379289286402</v>
      </c>
      <c r="C12" s="8">
        <v>40.579911885853498</v>
      </c>
      <c r="D12" s="8">
        <v>30.4206752474201</v>
      </c>
      <c r="E12" s="8">
        <v>0.240520467451075</v>
      </c>
      <c r="F12" s="8">
        <v>0.282009920317214</v>
      </c>
      <c r="G12" s="8">
        <v>0.24214489016885599</v>
      </c>
      <c r="H12" s="8">
        <v>0.18475485340849301</v>
      </c>
      <c r="I12" s="8">
        <v>2.0648472113473701</v>
      </c>
      <c r="J12" s="8">
        <v>1.6522944460454501</v>
      </c>
      <c r="K12" s="8">
        <v>1.14139718043225</v>
      </c>
    </row>
    <row r="13" spans="1:11" ht="25.25" customHeight="1" x14ac:dyDescent="0.2">
      <c r="A13" s="7" t="s">
        <v>16</v>
      </c>
      <c r="B13" s="8">
        <v>62.102454568111298</v>
      </c>
      <c r="C13" s="8">
        <v>57.155391018599701</v>
      </c>
      <c r="D13" s="8">
        <v>46.917255878384999</v>
      </c>
      <c r="E13" s="8">
        <v>94.503049298197695</v>
      </c>
      <c r="F13" s="8">
        <v>97.933578996653196</v>
      </c>
      <c r="G13" s="8">
        <v>97.927074729079294</v>
      </c>
      <c r="H13" s="8">
        <v>87.730601866950195</v>
      </c>
      <c r="I13" s="8">
        <v>87.097208046861894</v>
      </c>
      <c r="J13" s="8">
        <v>93.409331114204093</v>
      </c>
      <c r="K13" s="8">
        <v>82.181339666290896</v>
      </c>
    </row>
    <row r="14" spans="1:11" ht="25.25" customHeight="1" x14ac:dyDescent="0.2">
      <c r="A14" s="7" t="s">
        <v>17</v>
      </c>
      <c r="B14" s="8">
        <v>151.85479501352799</v>
      </c>
      <c r="C14" s="8">
        <v>247.09430051952</v>
      </c>
      <c r="D14" s="8">
        <v>197.59422877367101</v>
      </c>
      <c r="E14" s="8">
        <v>217.4273417265</v>
      </c>
      <c r="F14" s="8">
        <v>227.982451251528</v>
      </c>
      <c r="G14" s="8">
        <v>245.27487985740001</v>
      </c>
      <c r="H14" s="8">
        <v>227.58407751847</v>
      </c>
      <c r="I14" s="8">
        <v>226.715800983001</v>
      </c>
      <c r="J14" s="8">
        <v>222.213721573724</v>
      </c>
      <c r="K14" s="8">
        <v>200.947669866121</v>
      </c>
    </row>
    <row r="15" spans="1:11" ht="25.25" customHeight="1" x14ac:dyDescent="0.2">
      <c r="A15" s="7" t="s">
        <v>18</v>
      </c>
      <c r="B15" s="8">
        <v>130.51606707354199</v>
      </c>
      <c r="C15" s="8">
        <v>112.060270728361</v>
      </c>
      <c r="D15" s="8">
        <v>135.274748263302</v>
      </c>
      <c r="E15" s="8">
        <v>125.492338151534</v>
      </c>
      <c r="F15" s="8">
        <v>123.842549839246</v>
      </c>
      <c r="G15" s="8">
        <v>106.23092604465801</v>
      </c>
      <c r="H15" s="8">
        <v>89.706614129316407</v>
      </c>
      <c r="I15" s="8">
        <v>91.693486458925193</v>
      </c>
      <c r="J15" s="8">
        <v>98.559296694504397</v>
      </c>
      <c r="K15" s="8">
        <v>115.552844784199</v>
      </c>
    </row>
    <row r="16" spans="1:11" ht="25.25" customHeight="1" x14ac:dyDescent="0.2">
      <c r="A16" s="7" t="s">
        <v>19</v>
      </c>
      <c r="B16" s="8">
        <v>59.262166525214099</v>
      </c>
      <c r="C16" s="8">
        <v>40.509236327905597</v>
      </c>
      <c r="D16" s="8">
        <v>37.3662566589148</v>
      </c>
      <c r="E16" s="8">
        <v>35.533472775138897</v>
      </c>
      <c r="F16" s="8">
        <v>37.279214057024603</v>
      </c>
      <c r="G16" s="8">
        <v>37.2760239580914</v>
      </c>
      <c r="H16" s="8">
        <v>50.317766036395902</v>
      </c>
      <c r="I16" s="8">
        <v>53.263704521454699</v>
      </c>
      <c r="J16" s="8">
        <v>63.150926077132503</v>
      </c>
      <c r="K16" s="8">
        <v>67.2146492411091</v>
      </c>
    </row>
    <row r="17" spans="1:11" ht="25.25" customHeight="1" x14ac:dyDescent="0.2">
      <c r="A17" s="7" t="s">
        <v>20</v>
      </c>
      <c r="B17" s="8">
        <v>54.753991260325101</v>
      </c>
      <c r="C17" s="8">
        <v>69.257307795125897</v>
      </c>
      <c r="D17" s="8">
        <v>77.837738846177203</v>
      </c>
      <c r="E17" s="8">
        <v>85.503544342237305</v>
      </c>
      <c r="F17" s="8">
        <v>84.556316805191599</v>
      </c>
      <c r="G17" s="8">
        <v>59.7006965618883</v>
      </c>
      <c r="H17" s="8">
        <v>33.043376249755902</v>
      </c>
      <c r="I17" s="8">
        <v>29.504084448928801</v>
      </c>
      <c r="J17" s="8">
        <v>25.342438707671999</v>
      </c>
      <c r="K17" s="8">
        <v>34.909198671259901</v>
      </c>
    </row>
    <row r="18" spans="1:11" ht="25.25" customHeight="1" x14ac:dyDescent="0.2">
      <c r="A18" s="7" t="s">
        <v>21</v>
      </c>
      <c r="B18" s="8">
        <v>16.499909288002499</v>
      </c>
      <c r="C18" s="8">
        <v>2.2937266053293102</v>
      </c>
      <c r="D18" s="8">
        <v>20.0707527582097</v>
      </c>
      <c r="E18" s="8">
        <v>4.4553210341575298</v>
      </c>
      <c r="F18" s="8">
        <v>2.00701897702971</v>
      </c>
      <c r="G18" s="8">
        <v>9.2542055246786905</v>
      </c>
      <c r="H18" s="8">
        <v>6.3454718431645301</v>
      </c>
      <c r="I18" s="8">
        <v>8.92569748854166</v>
      </c>
      <c r="J18" s="8">
        <v>10.0659319096999</v>
      </c>
      <c r="K18" s="8">
        <v>13.4289968718303</v>
      </c>
    </row>
    <row r="19" spans="1:11" ht="32.5" customHeight="1" x14ac:dyDescent="0.2">
      <c r="A19" s="7" t="s">
        <v>22</v>
      </c>
      <c r="B19" s="8">
        <v>16.018970681141599</v>
      </c>
      <c r="C19" s="8">
        <v>1.7872654259990699</v>
      </c>
      <c r="D19" s="8">
        <v>19.757710539469301</v>
      </c>
      <c r="E19" s="9" t="s">
        <v>23</v>
      </c>
      <c r="F19" s="9" t="s">
        <v>23</v>
      </c>
      <c r="G19" s="9" t="s">
        <v>23</v>
      </c>
      <c r="H19" s="9" t="s">
        <v>23</v>
      </c>
      <c r="I19" s="9" t="s">
        <v>23</v>
      </c>
      <c r="J19" s="9" t="s">
        <v>23</v>
      </c>
      <c r="K19" s="9" t="s">
        <v>23</v>
      </c>
    </row>
    <row r="20" spans="1:11" ht="25.25" customHeight="1" x14ac:dyDescent="0.2">
      <c r="A20" s="10" t="s">
        <v>24</v>
      </c>
      <c r="B20" s="11">
        <v>391.47569594446799</v>
      </c>
      <c r="C20" s="11">
        <v>456.88987415233402</v>
      </c>
      <c r="D20" s="11">
        <v>410.20690816277801</v>
      </c>
      <c r="E20" s="11">
        <v>437.663249643683</v>
      </c>
      <c r="F20" s="11">
        <v>450.04059000774402</v>
      </c>
      <c r="G20" s="11">
        <v>449.675025521306</v>
      </c>
      <c r="H20" s="11">
        <v>405.20604836814499</v>
      </c>
      <c r="I20" s="11">
        <v>407.57134270013501</v>
      </c>
      <c r="J20" s="11">
        <v>415.83464382847802</v>
      </c>
      <c r="K20" s="11">
        <v>399.823251497044</v>
      </c>
    </row>
    <row r="21" spans="1:11" ht="25.25" customHeight="1" x14ac:dyDescent="0.2"/>
    <row r="22" spans="1:11" ht="25.25" customHeight="1" x14ac:dyDescent="0.2">
      <c r="A22" s="5" t="s">
        <v>25</v>
      </c>
    </row>
    <row r="23" spans="1:11" ht="25.25" customHeight="1" x14ac:dyDescent="0.2">
      <c r="A23" s="7" t="s">
        <v>26</v>
      </c>
      <c r="B23" s="8">
        <v>291.16713630433799</v>
      </c>
      <c r="C23" s="8">
        <v>287.00723347806002</v>
      </c>
      <c r="D23" s="8">
        <v>244.109114713651</v>
      </c>
      <c r="E23" s="8">
        <v>204.46992736215299</v>
      </c>
      <c r="F23" s="8">
        <v>206.390746261423</v>
      </c>
      <c r="G23" s="8">
        <v>189.35750400234701</v>
      </c>
      <c r="H23" s="8">
        <v>174.84282120231501</v>
      </c>
      <c r="I23" s="8">
        <v>177.92837457079801</v>
      </c>
      <c r="J23" s="8">
        <v>187.713560795652</v>
      </c>
      <c r="K23" s="8">
        <v>176.971802840885</v>
      </c>
    </row>
    <row r="24" spans="1:11" ht="25.25" customHeight="1" x14ac:dyDescent="0.2">
      <c r="A24" s="7" t="s">
        <v>27</v>
      </c>
      <c r="B24" s="8">
        <v>1.24767148756073E-2</v>
      </c>
      <c r="C24" s="8">
        <v>1.14966503578471E-2</v>
      </c>
      <c r="D24" s="8">
        <v>9.2386077952978703E-3</v>
      </c>
      <c r="E24" s="8">
        <v>7.0180061729333797E-3</v>
      </c>
      <c r="F24" s="8">
        <v>7.3659232936333901E-3</v>
      </c>
      <c r="G24" s="8">
        <v>7.4380056108930203E-3</v>
      </c>
      <c r="H24" s="8">
        <v>6.7489869419077898E-3</v>
      </c>
      <c r="I24" s="8">
        <v>6.7099770370114102E-3</v>
      </c>
      <c r="J24" s="8">
        <v>6.4161515668674802E-3</v>
      </c>
      <c r="K24" s="8">
        <v>5.5289152097247997E-3</v>
      </c>
    </row>
    <row r="25" spans="1:11" ht="32.5" customHeight="1" x14ac:dyDescent="0.2">
      <c r="A25" s="7" t="s">
        <v>28</v>
      </c>
      <c r="B25" s="8">
        <v>291.15465958946203</v>
      </c>
      <c r="C25" s="8">
        <v>286.99573682770199</v>
      </c>
      <c r="D25" s="8">
        <v>244.099876105855</v>
      </c>
      <c r="E25" s="8">
        <v>204.46290935598</v>
      </c>
      <c r="F25" s="8">
        <v>206.383380338129</v>
      </c>
      <c r="G25" s="8">
        <v>189.35006599673599</v>
      </c>
      <c r="H25" s="8">
        <v>174.83607221537301</v>
      </c>
      <c r="I25" s="8">
        <v>177.92166459376099</v>
      </c>
      <c r="J25" s="8">
        <v>187.70714464408499</v>
      </c>
      <c r="K25" s="8">
        <v>176.96627392567501</v>
      </c>
    </row>
    <row r="26" spans="1:11" ht="25.25" customHeight="1" x14ac:dyDescent="0.2">
      <c r="A26" s="7" t="s">
        <v>29</v>
      </c>
      <c r="B26" s="8">
        <v>54.5823761724806</v>
      </c>
      <c r="C26" s="8">
        <v>135.13054693545701</v>
      </c>
      <c r="D26" s="8">
        <v>111.006529373595</v>
      </c>
      <c r="E26" s="8">
        <v>90.682292806992095</v>
      </c>
      <c r="F26" s="8">
        <v>175.013465996321</v>
      </c>
      <c r="G26" s="8">
        <v>211.22140051818801</v>
      </c>
      <c r="H26" s="8">
        <v>149.24785142951001</v>
      </c>
      <c r="I26" s="8">
        <v>162.335521192192</v>
      </c>
      <c r="J26" s="8">
        <v>119.781559100374</v>
      </c>
      <c r="K26" s="8">
        <v>131.42120039733399</v>
      </c>
    </row>
    <row r="27" spans="1:11" ht="25.25" customHeight="1" x14ac:dyDescent="0.2">
      <c r="A27" s="7" t="s">
        <v>30</v>
      </c>
      <c r="B27" s="8">
        <v>6.9869208166975296</v>
      </c>
      <c r="C27" s="8">
        <v>0</v>
      </c>
      <c r="D27" s="8">
        <v>0</v>
      </c>
      <c r="E27" s="8">
        <v>70.146745647728906</v>
      </c>
      <c r="F27" s="8">
        <v>0.91462319286610005</v>
      </c>
      <c r="G27" s="9" t="s">
        <v>23</v>
      </c>
      <c r="H27" s="9" t="s">
        <v>23</v>
      </c>
      <c r="I27" s="9" t="s">
        <v>23</v>
      </c>
      <c r="J27" s="9" t="s">
        <v>23</v>
      </c>
      <c r="K27" s="9" t="s">
        <v>23</v>
      </c>
    </row>
    <row r="28" spans="1:11" ht="32.5" customHeight="1" x14ac:dyDescent="0.2">
      <c r="A28" s="7" t="s">
        <v>31</v>
      </c>
      <c r="B28" s="8">
        <v>47.595455355783102</v>
      </c>
      <c r="C28" s="8">
        <v>135.13054693545701</v>
      </c>
      <c r="D28" s="8">
        <v>111.006529373595</v>
      </c>
      <c r="E28" s="8">
        <v>20.535547159263199</v>
      </c>
      <c r="F28" s="8">
        <v>174.098842803454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11" ht="25.25" customHeight="1" x14ac:dyDescent="0.2">
      <c r="A29" s="7" t="s">
        <v>32</v>
      </c>
      <c r="B29" s="8">
        <v>0.15371935913339299</v>
      </c>
      <c r="C29" s="8">
        <v>0.145778025871725</v>
      </c>
      <c r="D29" s="8">
        <v>0.11676558647563801</v>
      </c>
      <c r="E29" s="9" t="s">
        <v>23</v>
      </c>
      <c r="F29" s="9" t="s">
        <v>23</v>
      </c>
      <c r="G29" s="9" t="s">
        <v>23</v>
      </c>
      <c r="H29" s="9" t="s">
        <v>23</v>
      </c>
      <c r="I29" s="9" t="s">
        <v>23</v>
      </c>
      <c r="J29" s="9" t="s">
        <v>23</v>
      </c>
      <c r="K29" s="9" t="s">
        <v>23</v>
      </c>
    </row>
    <row r="30" spans="1:11" ht="25.25" customHeight="1" x14ac:dyDescent="0.2">
      <c r="A30" s="7" t="s">
        <v>33</v>
      </c>
      <c r="B30" s="8">
        <v>45.726183467649101</v>
      </c>
      <c r="C30" s="8">
        <v>34.7520937388175</v>
      </c>
      <c r="D30" s="8">
        <v>55.0912640755326</v>
      </c>
      <c r="E30" s="8">
        <v>142.51102947453799</v>
      </c>
      <c r="F30" s="8">
        <v>68.636377750000904</v>
      </c>
      <c r="G30" s="8">
        <v>49.096121000771497</v>
      </c>
      <c r="H30" s="8">
        <v>81.115375736320004</v>
      </c>
      <c r="I30" s="8">
        <v>67.307446937145201</v>
      </c>
      <c r="J30" s="8">
        <v>108.339523932452</v>
      </c>
      <c r="K30" s="8">
        <v>91.430248258825202</v>
      </c>
    </row>
    <row r="31" spans="1:11" ht="25.25" customHeight="1" x14ac:dyDescent="0.2">
      <c r="A31" s="7" t="s">
        <v>34</v>
      </c>
      <c r="B31" s="8">
        <v>0.28502714469278001</v>
      </c>
      <c r="C31" s="8">
        <v>6.9236263458301499</v>
      </c>
      <c r="D31" s="8">
        <v>27.736385066809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</row>
    <row r="32" spans="1:11" ht="25.25" customHeight="1" x14ac:dyDescent="0.2">
      <c r="A32" s="7" t="s">
        <v>35</v>
      </c>
      <c r="B32" s="8">
        <v>38.395918450179799</v>
      </c>
      <c r="C32" s="8">
        <v>15.436250182234099</v>
      </c>
      <c r="D32" s="8">
        <v>16.689482076243799</v>
      </c>
      <c r="E32" s="8">
        <v>136.791456365507</v>
      </c>
      <c r="F32" s="8">
        <v>17.5271963148327</v>
      </c>
      <c r="G32" s="8">
        <v>27.0879844510448</v>
      </c>
      <c r="H32" s="8">
        <v>25.384112404004401</v>
      </c>
      <c r="I32" s="8">
        <v>47.574891698255001</v>
      </c>
      <c r="J32" s="8">
        <v>63.999687745241403</v>
      </c>
      <c r="K32" s="8">
        <v>82.340237632668405</v>
      </c>
    </row>
    <row r="33" spans="1:31" ht="25.25" customHeight="1" x14ac:dyDescent="0.2">
      <c r="A33" s="7" t="s">
        <v>36</v>
      </c>
      <c r="B33" s="8">
        <v>7.0452378727765197</v>
      </c>
      <c r="C33" s="8">
        <v>12.3922172107532</v>
      </c>
      <c r="D33" s="8">
        <v>10.6653969324797</v>
      </c>
      <c r="E33" s="8">
        <v>5.71957310903049</v>
      </c>
      <c r="F33" s="8">
        <v>51.109181435168303</v>
      </c>
      <c r="G33" s="8">
        <v>22.0081365497268</v>
      </c>
      <c r="H33" s="8">
        <v>55.731263332315599</v>
      </c>
      <c r="I33" s="8">
        <v>19.7325552388902</v>
      </c>
      <c r="J33" s="8">
        <v>44.339836187210203</v>
      </c>
      <c r="K33" s="8">
        <v>9.0900106261567295</v>
      </c>
      <c r="L33" s="41">
        <f>B26+B30</f>
        <v>100.3085596401297</v>
      </c>
      <c r="M33" s="40">
        <f t="shared" ref="M33:R33" si="0">C26+C30</f>
        <v>169.88264067427451</v>
      </c>
      <c r="N33" s="40">
        <f t="shared" si="0"/>
        <v>166.09779344912761</v>
      </c>
      <c r="O33" s="40">
        <f t="shared" si="0"/>
        <v>233.19332228153007</v>
      </c>
      <c r="P33" s="40">
        <f t="shared" si="0"/>
        <v>243.64984374632189</v>
      </c>
      <c r="Q33" s="40">
        <f t="shared" si="0"/>
        <v>260.3175215189595</v>
      </c>
      <c r="R33" s="40">
        <f t="shared" si="0"/>
        <v>230.36322716583001</v>
      </c>
      <c r="S33" s="40">
        <f t="shared" ref="S33" si="1">I26+I30</f>
        <v>229.64296812933719</v>
      </c>
      <c r="T33" s="40">
        <f t="shared" ref="T33" si="2">J26+J30</f>
        <v>228.12108303282599</v>
      </c>
      <c r="U33" s="40">
        <f t="shared" ref="U33" si="3">K26+K30</f>
        <v>222.85144865615919</v>
      </c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pans="1:31" ht="32.5" customHeight="1" x14ac:dyDescent="0.2">
      <c r="A34" s="10" t="s">
        <v>37</v>
      </c>
      <c r="B34" s="11">
        <v>391.47569594446799</v>
      </c>
      <c r="C34" s="11">
        <v>456.88987415233402</v>
      </c>
      <c r="D34" s="11">
        <v>410.20690816277801</v>
      </c>
      <c r="E34" s="11">
        <v>437.663249643683</v>
      </c>
      <c r="F34" s="11">
        <v>450.04059000774402</v>
      </c>
      <c r="G34" s="11">
        <v>449.675025521306</v>
      </c>
      <c r="H34" s="11">
        <v>405.20604836814499</v>
      </c>
      <c r="I34" s="11">
        <v>407.57134270013501</v>
      </c>
      <c r="J34" s="11">
        <v>415.83464382847802</v>
      </c>
      <c r="K34" s="11">
        <v>399.823251497044</v>
      </c>
    </row>
    <row r="35" spans="1:31" ht="25.25" customHeight="1" x14ac:dyDescent="0.2"/>
    <row r="36" spans="1:31" ht="25.25" customHeight="1" x14ac:dyDescent="0.2">
      <c r="A36" s="5" t="s">
        <v>38</v>
      </c>
    </row>
    <row r="37" spans="1:31" ht="25.25" customHeight="1" x14ac:dyDescent="0.2">
      <c r="A37" s="7" t="s">
        <v>39</v>
      </c>
      <c r="B37" s="8">
        <v>75.6202393353594</v>
      </c>
      <c r="C37" s="8">
        <v>94.330293940797304</v>
      </c>
      <c r="D37" s="8">
        <v>98.514513428848304</v>
      </c>
      <c r="E37" s="8">
        <v>-15.754439248130801</v>
      </c>
      <c r="F37" s="8">
        <v>104.308334547383</v>
      </c>
      <c r="G37" s="8">
        <v>69.888736068935003</v>
      </c>
      <c r="H37" s="8">
        <v>57.977029882147498</v>
      </c>
      <c r="I37" s="8">
        <v>35.192897272128498</v>
      </c>
      <c r="J37" s="8">
        <v>24.493677039563</v>
      </c>
      <c r="K37" s="8">
        <v>19.783610279700699</v>
      </c>
    </row>
    <row r="38" spans="1:31" ht="25.25" customHeight="1" x14ac:dyDescent="0.2">
      <c r="A38" s="7" t="s">
        <v>40</v>
      </c>
      <c r="B38" s="9" t="s">
        <v>23</v>
      </c>
      <c r="C38" s="9" t="s">
        <v>23</v>
      </c>
      <c r="D38" s="9" t="s">
        <v>23</v>
      </c>
      <c r="E38" s="9" t="s">
        <v>23</v>
      </c>
      <c r="F38" s="9" t="s">
        <v>23</v>
      </c>
      <c r="G38" s="9" t="s">
        <v>23</v>
      </c>
      <c r="H38" s="9" t="s">
        <v>23</v>
      </c>
      <c r="I38" s="9" t="s">
        <v>23</v>
      </c>
      <c r="J38" s="9" t="s">
        <v>23</v>
      </c>
      <c r="K38" s="9" t="s">
        <v>23</v>
      </c>
    </row>
    <row r="39" spans="1:31" ht="25.25" customHeight="1" x14ac:dyDescent="0.2">
      <c r="A39" s="7" t="s">
        <v>41</v>
      </c>
      <c r="B39" s="9" t="s">
        <v>23</v>
      </c>
      <c r="C39" s="9" t="s">
        <v>23</v>
      </c>
      <c r="D39" s="9" t="s">
        <v>23</v>
      </c>
      <c r="E39" s="9" t="s">
        <v>23</v>
      </c>
      <c r="F39" s="9" t="s">
        <v>23</v>
      </c>
      <c r="G39" s="9" t="s">
        <v>23</v>
      </c>
      <c r="H39" s="9" t="s">
        <v>23</v>
      </c>
      <c r="I39" s="9" t="s">
        <v>23</v>
      </c>
      <c r="J39" s="9" t="s">
        <v>23</v>
      </c>
      <c r="K39" s="9" t="s">
        <v>23</v>
      </c>
    </row>
    <row r="40" spans="1:31" ht="25.25" customHeight="1" x14ac:dyDescent="0.2">
      <c r="A40" s="7" t="s">
        <v>42</v>
      </c>
      <c r="B40" s="9" t="s">
        <v>23</v>
      </c>
      <c r="C40" s="9" t="s">
        <v>23</v>
      </c>
      <c r="D40" s="9" t="s">
        <v>23</v>
      </c>
      <c r="E40" s="9" t="s">
        <v>23</v>
      </c>
      <c r="F40" s="9" t="s">
        <v>23</v>
      </c>
      <c r="G40" s="9" t="s">
        <v>23</v>
      </c>
      <c r="H40" s="9" t="s">
        <v>23</v>
      </c>
      <c r="I40" s="9" t="s">
        <v>23</v>
      </c>
      <c r="J40" s="9" t="s">
        <v>23</v>
      </c>
      <c r="K40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7"/>
  <sheetViews>
    <sheetView showGridLines="0" topLeftCell="A12" workbookViewId="0">
      <selection activeCell="C25" sqref="C25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21" ht="25.25" customHeight="1" x14ac:dyDescent="0.2">
      <c r="A1" s="23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21" ht="14.5" customHeight="1" x14ac:dyDescent="0.2">
      <c r="A2" s="22" t="s">
        <v>43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21" ht="14.5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21" ht="14.5" customHeight="1" x14ac:dyDescent="0.2"/>
    <row r="5" spans="1:2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2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2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2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2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21" ht="32.5" customHeight="1" x14ac:dyDescent="0.2">
      <c r="A10" s="7" t="s">
        <v>44</v>
      </c>
      <c r="B10" s="8">
        <v>373.130335849983</v>
      </c>
      <c r="C10" s="8">
        <v>315.90294247099501</v>
      </c>
      <c r="D10" s="8">
        <v>256.969837338665</v>
      </c>
      <c r="E10" s="8">
        <v>216.11599029861301</v>
      </c>
      <c r="F10" s="8">
        <v>237.326896933455</v>
      </c>
      <c r="G10" s="8">
        <v>261.07617655426799</v>
      </c>
      <c r="H10" s="8">
        <v>233.63861040629399</v>
      </c>
      <c r="I10" s="8">
        <v>266.93967832346698</v>
      </c>
      <c r="J10" s="8">
        <v>294.45614980035998</v>
      </c>
      <c r="K10" s="8">
        <v>307.09505943751401</v>
      </c>
    </row>
    <row r="11" spans="1:21" ht="25.25" customHeight="1" x14ac:dyDescent="0.2">
      <c r="A11" s="7" t="s">
        <v>45</v>
      </c>
      <c r="B11" s="8">
        <v>373.130335849983</v>
      </c>
      <c r="C11" s="8">
        <v>315.90294247099501</v>
      </c>
      <c r="D11" s="8">
        <v>256.969837338665</v>
      </c>
      <c r="E11" s="8">
        <v>212.94553687137301</v>
      </c>
      <c r="F11" s="8">
        <v>237.326896933455</v>
      </c>
      <c r="G11" s="8">
        <v>261.07617655426799</v>
      </c>
      <c r="H11" s="8">
        <v>233.24719236969901</v>
      </c>
      <c r="I11" s="8">
        <v>266.93967832346698</v>
      </c>
      <c r="J11" s="8">
        <v>294.356451983797</v>
      </c>
      <c r="K11" s="8">
        <v>305.84922296736897</v>
      </c>
    </row>
    <row r="12" spans="1:21" ht="25.25" customHeight="1" x14ac:dyDescent="0.2">
      <c r="A12" s="7" t="s">
        <v>46</v>
      </c>
      <c r="B12" s="8">
        <v>298.73366072886398</v>
      </c>
      <c r="C12" s="8">
        <v>215.875797427767</v>
      </c>
      <c r="D12" s="8">
        <v>172.89040637066799</v>
      </c>
      <c r="E12" s="8">
        <v>145.665829791958</v>
      </c>
      <c r="F12" s="8">
        <v>162.448062653411</v>
      </c>
      <c r="G12" s="8">
        <v>194.78162189299599</v>
      </c>
      <c r="H12" s="8">
        <v>181.879627414471</v>
      </c>
      <c r="I12" s="8">
        <v>204.93261234241999</v>
      </c>
      <c r="J12" s="8">
        <v>230.483614077602</v>
      </c>
      <c r="K12" s="8">
        <v>248.63002445144099</v>
      </c>
    </row>
    <row r="13" spans="1:21" ht="25.25" customHeight="1" x14ac:dyDescent="0.2">
      <c r="A13" s="7" t="s">
        <v>47</v>
      </c>
      <c r="B13" s="8">
        <v>74.396675121118705</v>
      </c>
      <c r="C13" s="8">
        <v>100.027145043228</v>
      </c>
      <c r="D13" s="8">
        <v>84.0794309679967</v>
      </c>
      <c r="E13" s="8">
        <v>70.450160506654399</v>
      </c>
      <c r="F13" s="8">
        <v>74.878834280043407</v>
      </c>
      <c r="G13" s="8">
        <v>66.294554661272002</v>
      </c>
      <c r="H13" s="8">
        <v>51.758982991822997</v>
      </c>
      <c r="I13" s="8">
        <v>62.007065981046601</v>
      </c>
      <c r="J13" s="8">
        <v>63.972535722757698</v>
      </c>
      <c r="K13" s="8">
        <v>58.465034986073299</v>
      </c>
      <c r="L13">
        <f>B13/B10</f>
        <v>0.19938522273093839</v>
      </c>
      <c r="M13">
        <f t="shared" ref="M13:P13" si="0">C13/C10</f>
        <v>0.31663885198667341</v>
      </c>
      <c r="N13">
        <f t="shared" si="0"/>
        <v>0.32719572008440417</v>
      </c>
      <c r="O13">
        <f t="shared" si="0"/>
        <v>0.3259831001366979</v>
      </c>
      <c r="P13">
        <f t="shared" si="0"/>
        <v>0.3155092627408303</v>
      </c>
      <c r="Q13">
        <f>G13/G10</f>
        <v>0.25392801264458476</v>
      </c>
      <c r="R13">
        <f t="shared" ref="R13" si="1">H13/H10</f>
        <v>0.22153437268700971</v>
      </c>
      <c r="S13">
        <f>I13/I10</f>
        <v>0.23228868173696113</v>
      </c>
      <c r="T13">
        <f>J13/J10</f>
        <v>0.21725657883569693</v>
      </c>
      <c r="U13">
        <f>K13/K10</f>
        <v>0.19038090385810794</v>
      </c>
    </row>
    <row r="14" spans="1:21" ht="32.5" customHeight="1" x14ac:dyDescent="0.2">
      <c r="A14" s="7" t="s">
        <v>48</v>
      </c>
      <c r="B14" s="8">
        <v>44.644415088661901</v>
      </c>
      <c r="C14" s="8">
        <v>49.150072028307903</v>
      </c>
      <c r="D14" s="8">
        <v>41.359847703136403</v>
      </c>
      <c r="E14" s="8">
        <v>37.664161103678502</v>
      </c>
      <c r="F14" s="8">
        <v>43.206078614978601</v>
      </c>
      <c r="G14" s="8">
        <v>44.732631818098298</v>
      </c>
      <c r="H14" s="8">
        <v>39.524228746559999</v>
      </c>
      <c r="I14" s="8">
        <v>45.4747423514643</v>
      </c>
      <c r="J14" s="8">
        <v>41.696729502126701</v>
      </c>
      <c r="K14" s="8">
        <v>41.101031139816897</v>
      </c>
    </row>
    <row r="15" spans="1:21" ht="25.25" customHeight="1" x14ac:dyDescent="0.2">
      <c r="A15" s="7" t="s">
        <v>49</v>
      </c>
      <c r="B15" s="8">
        <v>29.7522600324568</v>
      </c>
      <c r="C15" s="8">
        <v>50.877073014920498</v>
      </c>
      <c r="D15" s="8">
        <v>42.719583264860297</v>
      </c>
      <c r="E15" s="8">
        <v>32.785999402976003</v>
      </c>
      <c r="F15" s="8">
        <v>31.672755665064798</v>
      </c>
      <c r="G15" s="8">
        <v>21.561922843173701</v>
      </c>
      <c r="H15" s="8">
        <v>12.234754245263</v>
      </c>
      <c r="I15" s="8">
        <v>16.532323629582201</v>
      </c>
      <c r="J15" s="8">
        <v>22.275806220631001</v>
      </c>
      <c r="K15" s="8">
        <v>17.364003846256399</v>
      </c>
    </row>
    <row r="16" spans="1:21" ht="25.25" customHeight="1" x14ac:dyDescent="0.2">
      <c r="A16" s="7" t="s">
        <v>50</v>
      </c>
      <c r="B16" s="8">
        <v>0</v>
      </c>
      <c r="C16" s="8">
        <v>0</v>
      </c>
      <c r="D16" s="8">
        <v>0</v>
      </c>
      <c r="E16" s="8">
        <v>-12.3673471493187</v>
      </c>
      <c r="F16" s="8">
        <v>-18.1065841848154</v>
      </c>
      <c r="G16" s="8">
        <v>-20.167262971307501</v>
      </c>
      <c r="H16" s="8">
        <v>-12.2160159821018</v>
      </c>
      <c r="I16" s="8">
        <v>-10.408532287281499</v>
      </c>
      <c r="J16" s="8">
        <v>-8.8487638929053798</v>
      </c>
      <c r="K16" s="8">
        <v>-4.93496768488985</v>
      </c>
    </row>
    <row r="17" spans="1:13" ht="25.25" customHeight="1" x14ac:dyDescent="0.2">
      <c r="A17" s="7" t="s">
        <v>51</v>
      </c>
      <c r="B17" s="9" t="s">
        <v>23</v>
      </c>
      <c r="C17" s="9" t="s">
        <v>23</v>
      </c>
      <c r="D17" s="9" t="s">
        <v>23</v>
      </c>
      <c r="E17" s="8">
        <v>0.18847171027312301</v>
      </c>
      <c r="F17" s="8">
        <v>0.119739326660288</v>
      </c>
      <c r="G17" s="8">
        <v>0.17632579242490501</v>
      </c>
      <c r="H17" s="8">
        <v>0.16051309567008901</v>
      </c>
      <c r="I17" s="8">
        <v>0.356360405124171</v>
      </c>
      <c r="J17" s="8">
        <v>0.25589771001943201</v>
      </c>
      <c r="K17" s="8">
        <v>0.51461710952426098</v>
      </c>
    </row>
    <row r="18" spans="1:13" ht="25.25" customHeight="1" x14ac:dyDescent="0.2">
      <c r="A18" s="7" t="s">
        <v>52</v>
      </c>
      <c r="B18" s="9" t="s">
        <v>23</v>
      </c>
      <c r="C18" s="9" t="s">
        <v>23</v>
      </c>
      <c r="D18" s="9" t="s">
        <v>23</v>
      </c>
      <c r="E18" s="8">
        <v>12.555818859591801</v>
      </c>
      <c r="F18" s="8">
        <v>18.226323511475702</v>
      </c>
      <c r="G18" s="8">
        <v>20.343588763732399</v>
      </c>
      <c r="H18" s="8">
        <v>12.376529077771901</v>
      </c>
      <c r="I18" s="8">
        <v>10.7648926924057</v>
      </c>
      <c r="J18" s="8">
        <v>9.1046616029248106</v>
      </c>
      <c r="K18" s="8">
        <v>5.4495847944141103</v>
      </c>
    </row>
    <row r="19" spans="1:13" ht="25.25" customHeight="1" x14ac:dyDescent="0.2">
      <c r="A19" s="7" t="s">
        <v>53</v>
      </c>
      <c r="B19" s="8">
        <v>29.7522600324568</v>
      </c>
      <c r="C19" s="8">
        <v>50.877073014920498</v>
      </c>
      <c r="D19" s="8">
        <v>42.719583264860297</v>
      </c>
      <c r="E19" s="8">
        <v>20.418652253657299</v>
      </c>
      <c r="F19" s="8">
        <v>13.5661714802494</v>
      </c>
      <c r="G19" s="8">
        <v>1.39465987186617</v>
      </c>
      <c r="H19" s="8">
        <v>1.8738263161154501E-2</v>
      </c>
      <c r="I19" s="8">
        <v>6.12379134230068</v>
      </c>
      <c r="J19" s="8">
        <v>13.4270423277256</v>
      </c>
      <c r="K19" s="8">
        <v>12.429036161366501</v>
      </c>
    </row>
    <row r="20" spans="1:13" ht="25.25" customHeight="1" x14ac:dyDescent="0.2">
      <c r="A20" s="7" t="s">
        <v>54</v>
      </c>
      <c r="B20" s="8">
        <v>6.9841221218437397</v>
      </c>
      <c r="C20" s="8">
        <v>15.2427467275254</v>
      </c>
      <c r="D20" s="8">
        <v>14.253543796775</v>
      </c>
      <c r="E20" s="8">
        <v>8.7383241870268797</v>
      </c>
      <c r="F20" s="8">
        <v>4.86982940460602</v>
      </c>
      <c r="G20" s="8">
        <v>-0.499713639052352</v>
      </c>
      <c r="H20" s="8">
        <v>0.50977828440195305</v>
      </c>
      <c r="I20" s="8">
        <v>1.56961277666173</v>
      </c>
      <c r="J20" s="8">
        <v>4.1760580413706503</v>
      </c>
      <c r="K20" s="8">
        <v>4.0479964089515796</v>
      </c>
    </row>
    <row r="21" spans="1:13" ht="25.25" customHeight="1" x14ac:dyDescent="0.2">
      <c r="A21" s="7" t="s">
        <v>55</v>
      </c>
      <c r="B21" s="8">
        <v>22.768137910613099</v>
      </c>
      <c r="C21" s="8">
        <v>35.634326287395098</v>
      </c>
      <c r="D21" s="8">
        <v>28.466039468085299</v>
      </c>
      <c r="E21" s="8">
        <v>11.6803280666304</v>
      </c>
      <c r="F21" s="8">
        <v>8.6963420756433596</v>
      </c>
      <c r="G21" s="8">
        <v>1.89437351091852</v>
      </c>
      <c r="H21" s="8">
        <v>-0.49104002124079899</v>
      </c>
      <c r="I21" s="8">
        <v>4.5541785656389502</v>
      </c>
      <c r="J21" s="8">
        <v>9.2509842863549405</v>
      </c>
      <c r="K21" s="8">
        <v>8.3810397524149405</v>
      </c>
    </row>
    <row r="22" spans="1:13" ht="25.25" customHeight="1" x14ac:dyDescent="0.2">
      <c r="A22" s="7" t="s">
        <v>56</v>
      </c>
      <c r="B22" s="8">
        <v>-6.7998327509108902</v>
      </c>
      <c r="C22" s="8">
        <v>-3.32108752514818</v>
      </c>
      <c r="D22" s="8">
        <v>-2.5875566946284998</v>
      </c>
      <c r="E22" s="8">
        <v>5.1726569636722601</v>
      </c>
      <c r="F22" s="8">
        <v>4.6036753981642002</v>
      </c>
      <c r="G22" s="8">
        <v>5.3011466559587301</v>
      </c>
      <c r="H22" s="8">
        <v>5.1185064446053001</v>
      </c>
      <c r="I22" s="8">
        <v>3.2750902175332599</v>
      </c>
      <c r="J22" s="8">
        <v>-0.57238614982218095</v>
      </c>
      <c r="K22" s="8">
        <v>6.3594476754061198</v>
      </c>
    </row>
    <row r="23" spans="1:13" ht="32.5" customHeight="1" x14ac:dyDescent="0.2">
      <c r="A23" s="7" t="s">
        <v>57</v>
      </c>
      <c r="B23" s="8">
        <v>5.0848723620679799</v>
      </c>
      <c r="C23" s="8">
        <v>9.3132422866985394</v>
      </c>
      <c r="D23" s="8">
        <v>11.8322745188252</v>
      </c>
      <c r="E23" s="8">
        <v>5.1726569636722601</v>
      </c>
      <c r="F23" s="8">
        <v>4.6036753981642002</v>
      </c>
      <c r="G23" s="8">
        <v>5.3248649526364202</v>
      </c>
      <c r="H23" s="8">
        <v>5.1185064446053001</v>
      </c>
      <c r="I23" s="8">
        <v>3.2750902175332599</v>
      </c>
      <c r="J23" s="9" t="s">
        <v>23</v>
      </c>
      <c r="K23" s="8">
        <v>6.3594476754061198</v>
      </c>
    </row>
    <row r="24" spans="1:13" ht="32.5" customHeight="1" x14ac:dyDescent="0.2">
      <c r="A24" s="7" t="s">
        <v>58</v>
      </c>
      <c r="B24" s="8">
        <v>11.884705112978899</v>
      </c>
      <c r="C24" s="8">
        <v>12.634329811846699</v>
      </c>
      <c r="D24" s="8">
        <v>14.419831213453699</v>
      </c>
      <c r="E24" s="9" t="s">
        <v>23</v>
      </c>
      <c r="F24" s="9" t="s">
        <v>23</v>
      </c>
      <c r="G24" s="8">
        <v>2.3718296677689099E-2</v>
      </c>
      <c r="H24" s="9" t="s">
        <v>23</v>
      </c>
      <c r="I24" s="9" t="s">
        <v>23</v>
      </c>
      <c r="J24" s="8">
        <v>0.57238614982218095</v>
      </c>
      <c r="K24" s="9" t="s">
        <v>23</v>
      </c>
    </row>
    <row r="25" spans="1:13" ht="32.5" customHeight="1" x14ac:dyDescent="0.2">
      <c r="A25" s="7" t="s">
        <v>59</v>
      </c>
      <c r="B25" s="8">
        <v>15.968305159702201</v>
      </c>
      <c r="C25" s="8">
        <v>32.313238762246897</v>
      </c>
      <c r="D25" s="8">
        <v>25.878482773456799</v>
      </c>
      <c r="E25" s="8">
        <v>16.852985030302602</v>
      </c>
      <c r="F25" s="8">
        <v>13.3000174738076</v>
      </c>
      <c r="G25" s="8">
        <v>7.1955201668772499</v>
      </c>
      <c r="H25" s="8">
        <v>4.6274664233645</v>
      </c>
      <c r="I25" s="8">
        <v>7.8292687831722096</v>
      </c>
      <c r="J25" s="8">
        <v>8.6785981365327594</v>
      </c>
      <c r="K25" s="8">
        <v>14.740487427821099</v>
      </c>
      <c r="L25">
        <f>G25/'Balance sheet'!F20</f>
        <v>1.598860264304923E-2</v>
      </c>
      <c r="M25">
        <f>H25/'Balance sheet'!G20</f>
        <v>1.0290690300178226E-2</v>
      </c>
    </row>
    <row r="26" spans="1:13" ht="25.25" customHeight="1" x14ac:dyDescent="0.2"/>
    <row r="27" spans="1:13" ht="25.25" customHeight="1" x14ac:dyDescent="0.2">
      <c r="A27" s="5" t="s">
        <v>38</v>
      </c>
    </row>
    <row r="28" spans="1:13" ht="25.25" customHeight="1" x14ac:dyDescent="0.2">
      <c r="A28" s="7" t="s">
        <v>60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13" ht="25.25" customHeight="1" x14ac:dyDescent="0.2">
      <c r="A29" s="7" t="s">
        <v>61</v>
      </c>
      <c r="B29" s="9" t="s">
        <v>23</v>
      </c>
      <c r="C29" s="9" t="s">
        <v>23</v>
      </c>
      <c r="D29" s="9" t="s">
        <v>23</v>
      </c>
      <c r="E29" s="9" t="s">
        <v>23</v>
      </c>
      <c r="F29" s="9" t="s">
        <v>23</v>
      </c>
      <c r="G29" s="9" t="s">
        <v>23</v>
      </c>
      <c r="H29" s="9" t="s">
        <v>23</v>
      </c>
      <c r="I29" s="9" t="s">
        <v>23</v>
      </c>
      <c r="J29" s="9" t="s">
        <v>23</v>
      </c>
      <c r="K29" s="9" t="s">
        <v>23</v>
      </c>
    </row>
    <row r="30" spans="1:13" ht="25.25" customHeight="1" x14ac:dyDescent="0.2">
      <c r="A30" s="7" t="s">
        <v>62</v>
      </c>
      <c r="B30" s="9" t="s">
        <v>23</v>
      </c>
      <c r="C30" s="9" t="s">
        <v>23</v>
      </c>
      <c r="D30" s="9" t="s">
        <v>23</v>
      </c>
      <c r="E30" s="9" t="s">
        <v>23</v>
      </c>
      <c r="F30" s="9" t="s">
        <v>23</v>
      </c>
      <c r="G30" s="9" t="s">
        <v>23</v>
      </c>
      <c r="H30" s="9" t="s">
        <v>23</v>
      </c>
      <c r="I30" s="9" t="s">
        <v>23</v>
      </c>
      <c r="J30" s="9" t="s">
        <v>23</v>
      </c>
      <c r="K30" s="9" t="s">
        <v>23</v>
      </c>
    </row>
    <row r="31" spans="1:13" ht="32.5" customHeight="1" x14ac:dyDescent="0.2">
      <c r="A31" s="7" t="s">
        <v>63</v>
      </c>
      <c r="B31" s="9" t="s">
        <v>23</v>
      </c>
      <c r="C31" s="9" t="s">
        <v>23</v>
      </c>
      <c r="D31" s="9" t="s">
        <v>23</v>
      </c>
      <c r="E31" s="9" t="s">
        <v>23</v>
      </c>
      <c r="F31" s="9" t="s">
        <v>23</v>
      </c>
      <c r="G31" s="9" t="s">
        <v>23</v>
      </c>
      <c r="H31" s="9" t="s">
        <v>23</v>
      </c>
      <c r="I31" s="9" t="s">
        <v>23</v>
      </c>
      <c r="J31" s="9" t="s">
        <v>23</v>
      </c>
      <c r="K31" s="9" t="s">
        <v>23</v>
      </c>
    </row>
    <row r="32" spans="1:13" ht="25.25" customHeight="1" x14ac:dyDescent="0.2">
      <c r="A32" s="7" t="s">
        <v>64</v>
      </c>
      <c r="B32" s="9" t="s">
        <v>23</v>
      </c>
      <c r="C32" s="9" t="s">
        <v>23</v>
      </c>
      <c r="D32" s="9" t="s">
        <v>23</v>
      </c>
      <c r="E32" s="9" t="s">
        <v>23</v>
      </c>
      <c r="F32" s="9" t="s">
        <v>23</v>
      </c>
      <c r="G32" s="9" t="s">
        <v>23</v>
      </c>
      <c r="H32" s="9" t="s">
        <v>23</v>
      </c>
      <c r="I32" s="9" t="s">
        <v>23</v>
      </c>
      <c r="J32" s="9" t="s">
        <v>23</v>
      </c>
      <c r="K32" s="9" t="s">
        <v>23</v>
      </c>
    </row>
    <row r="33" spans="1:11" ht="25.25" customHeight="1" x14ac:dyDescent="0.2">
      <c r="A33" s="7" t="s">
        <v>65</v>
      </c>
      <c r="B33" s="9" t="s">
        <v>23</v>
      </c>
      <c r="C33" s="9" t="s">
        <v>23</v>
      </c>
      <c r="D33" s="9" t="s">
        <v>23</v>
      </c>
      <c r="E33" s="9" t="s">
        <v>23</v>
      </c>
      <c r="F33" s="9" t="s">
        <v>23</v>
      </c>
      <c r="G33" s="9" t="s">
        <v>23</v>
      </c>
      <c r="H33" s="9" t="s">
        <v>23</v>
      </c>
      <c r="I33" s="9" t="s">
        <v>23</v>
      </c>
      <c r="J33" s="9" t="s">
        <v>23</v>
      </c>
      <c r="K33" s="9" t="s">
        <v>23</v>
      </c>
    </row>
    <row r="34" spans="1:11" ht="32.5" customHeight="1" x14ac:dyDescent="0.2">
      <c r="A34" s="7" t="s">
        <v>66</v>
      </c>
      <c r="B34" s="9" t="s">
        <v>23</v>
      </c>
      <c r="C34" s="9" t="s">
        <v>23</v>
      </c>
      <c r="D34" s="9" t="s">
        <v>23</v>
      </c>
      <c r="E34" s="9" t="s">
        <v>23</v>
      </c>
      <c r="F34" s="9" t="s">
        <v>23</v>
      </c>
      <c r="G34" s="9" t="s">
        <v>23</v>
      </c>
      <c r="H34" s="9" t="s">
        <v>23</v>
      </c>
      <c r="I34" s="9" t="s">
        <v>23</v>
      </c>
      <c r="J34" s="9" t="s">
        <v>23</v>
      </c>
      <c r="K34" s="9" t="s">
        <v>23</v>
      </c>
    </row>
    <row r="35" spans="1:11" ht="25.25" customHeight="1" x14ac:dyDescent="0.2">
      <c r="A35" s="7" t="s">
        <v>67</v>
      </c>
      <c r="B35" s="9" t="s">
        <v>23</v>
      </c>
      <c r="C35" s="9" t="s">
        <v>23</v>
      </c>
      <c r="D35" s="9" t="s">
        <v>23</v>
      </c>
      <c r="E35" s="9" t="s">
        <v>23</v>
      </c>
      <c r="F35" s="9" t="s">
        <v>23</v>
      </c>
      <c r="G35" s="9" t="s">
        <v>23</v>
      </c>
      <c r="H35" s="9" t="s">
        <v>23</v>
      </c>
      <c r="I35" s="9" t="s">
        <v>23</v>
      </c>
      <c r="J35" s="9" t="s">
        <v>23</v>
      </c>
      <c r="K35" s="9" t="s">
        <v>23</v>
      </c>
    </row>
    <row r="36" spans="1:11" ht="25.25" customHeight="1" x14ac:dyDescent="0.2">
      <c r="A36" s="7" t="s">
        <v>68</v>
      </c>
      <c r="B36" s="9" t="s">
        <v>23</v>
      </c>
      <c r="C36" s="9" t="s">
        <v>23</v>
      </c>
      <c r="D36" s="9" t="s">
        <v>23</v>
      </c>
      <c r="E36" s="9" t="s">
        <v>23</v>
      </c>
      <c r="F36" s="9" t="s">
        <v>23</v>
      </c>
      <c r="G36" s="9" t="s">
        <v>23</v>
      </c>
      <c r="H36" s="9" t="s">
        <v>23</v>
      </c>
      <c r="I36" s="9" t="s">
        <v>23</v>
      </c>
      <c r="J36" s="9" t="s">
        <v>23</v>
      </c>
      <c r="K36" s="9" t="s">
        <v>23</v>
      </c>
    </row>
    <row r="37" spans="1:11" ht="25.25" customHeight="1" x14ac:dyDescent="0.2">
      <c r="A37" s="7" t="s">
        <v>69</v>
      </c>
      <c r="B37" s="9" t="s">
        <v>23</v>
      </c>
      <c r="C37" s="9" t="s">
        <v>23</v>
      </c>
      <c r="D37" s="9" t="s">
        <v>23</v>
      </c>
      <c r="E37" s="9" t="s">
        <v>23</v>
      </c>
      <c r="F37" s="9" t="s">
        <v>23</v>
      </c>
      <c r="G37" s="9" t="s">
        <v>23</v>
      </c>
      <c r="H37" s="9" t="s">
        <v>23</v>
      </c>
      <c r="I37" s="9" t="s">
        <v>23</v>
      </c>
      <c r="J37" s="9" t="s">
        <v>23</v>
      </c>
      <c r="K37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0"/>
  <sheetViews>
    <sheetView showGridLines="0" topLeftCell="A18" workbookViewId="0">
      <selection activeCell="C4" sqref="C1:D1048576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23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4.5" customHeight="1" x14ac:dyDescent="0.2">
      <c r="A2" s="22" t="s">
        <v>70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4.5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25.25" customHeight="1" x14ac:dyDescent="0.2"/>
    <row r="11" spans="1:11" ht="25.25" customHeight="1" x14ac:dyDescent="0.2">
      <c r="A11" s="5" t="s">
        <v>71</v>
      </c>
    </row>
    <row r="12" spans="1:11" ht="32.5" customHeight="1" x14ac:dyDescent="0.2">
      <c r="A12" s="7" t="s">
        <v>72</v>
      </c>
      <c r="B12" s="12">
        <v>10.218</v>
      </c>
      <c r="C12" s="12">
        <v>17.727</v>
      </c>
      <c r="D12" s="12">
        <v>17.5</v>
      </c>
      <c r="E12" s="12">
        <v>9.9860000000000007</v>
      </c>
      <c r="F12" s="12">
        <v>6.5730000000000004</v>
      </c>
      <c r="G12" s="12">
        <v>0.73699999999999999</v>
      </c>
      <c r="H12" s="12">
        <v>1.0999999999999999E-2</v>
      </c>
      <c r="I12" s="12">
        <v>3.4420000000000002</v>
      </c>
      <c r="J12" s="12">
        <v>7.1529999999999996</v>
      </c>
      <c r="K12" s="12">
        <v>7.0229999999999997</v>
      </c>
    </row>
    <row r="13" spans="1:11" ht="32.5" customHeight="1" x14ac:dyDescent="0.2">
      <c r="A13" s="7" t="s">
        <v>73</v>
      </c>
      <c r="B13" s="9" t="s">
        <v>23</v>
      </c>
      <c r="C13" s="9" t="s">
        <v>23</v>
      </c>
      <c r="D13" s="9" t="s">
        <v>23</v>
      </c>
      <c r="E13" s="9" t="s">
        <v>23</v>
      </c>
      <c r="F13" s="9" t="s">
        <v>23</v>
      </c>
      <c r="G13" s="9" t="s">
        <v>23</v>
      </c>
      <c r="H13" s="9" t="s">
        <v>23</v>
      </c>
      <c r="I13" s="9" t="s">
        <v>23</v>
      </c>
      <c r="J13" s="9" t="s">
        <v>23</v>
      </c>
      <c r="K13" s="9" t="s">
        <v>23</v>
      </c>
    </row>
    <row r="14" spans="1:11" ht="32.5" customHeight="1" x14ac:dyDescent="0.2">
      <c r="A14" s="7" t="s">
        <v>74</v>
      </c>
      <c r="B14" s="12">
        <v>7.6</v>
      </c>
      <c r="C14" s="12">
        <v>11.135999999999999</v>
      </c>
      <c r="D14" s="12">
        <v>10.414</v>
      </c>
      <c r="E14" s="12">
        <v>4.665</v>
      </c>
      <c r="F14" s="12">
        <v>3.0139999999999998</v>
      </c>
      <c r="G14" s="12">
        <v>0.31</v>
      </c>
      <c r="H14" s="12">
        <v>5.0000000000000001E-3</v>
      </c>
      <c r="I14" s="12">
        <v>1.5029999999999999</v>
      </c>
      <c r="J14" s="12">
        <v>3.2290000000000001</v>
      </c>
      <c r="K14" s="12">
        <v>3.109</v>
      </c>
    </row>
    <row r="15" spans="1:11" ht="32.5" customHeight="1" x14ac:dyDescent="0.2">
      <c r="A15" s="7" t="s">
        <v>75</v>
      </c>
      <c r="B15" s="12">
        <v>5.484</v>
      </c>
      <c r="C15" s="12">
        <v>11.259</v>
      </c>
      <c r="D15" s="12">
        <v>10.601000000000001</v>
      </c>
      <c r="E15" s="12">
        <v>8.2420000000000009</v>
      </c>
      <c r="F15" s="12">
        <v>6.444</v>
      </c>
      <c r="G15" s="12">
        <v>3.8</v>
      </c>
      <c r="H15" s="12">
        <v>2.6469999999999998</v>
      </c>
      <c r="I15" s="12">
        <v>4.4000000000000004</v>
      </c>
      <c r="J15" s="12">
        <v>4.6230000000000002</v>
      </c>
      <c r="K15" s="12">
        <v>8.3290000000000006</v>
      </c>
    </row>
    <row r="16" spans="1:11" ht="32.5" customHeight="1" x14ac:dyDescent="0.2">
      <c r="A16" s="7" t="s">
        <v>76</v>
      </c>
      <c r="B16" s="9" t="s">
        <v>23</v>
      </c>
      <c r="C16" s="9" t="s">
        <v>23</v>
      </c>
      <c r="D16" s="9" t="s">
        <v>23</v>
      </c>
      <c r="E16" s="9" t="s">
        <v>23</v>
      </c>
      <c r="F16" s="9" t="s">
        <v>23</v>
      </c>
      <c r="G16" s="9" t="s">
        <v>23</v>
      </c>
      <c r="H16" s="9" t="s">
        <v>23</v>
      </c>
      <c r="I16" s="9" t="s">
        <v>23</v>
      </c>
      <c r="J16" s="9" t="s">
        <v>23</v>
      </c>
      <c r="K16" s="9" t="s">
        <v>23</v>
      </c>
    </row>
    <row r="17" spans="1:11" ht="32.5" customHeight="1" x14ac:dyDescent="0.2">
      <c r="A17" s="7" t="s">
        <v>77</v>
      </c>
      <c r="B17" s="12">
        <v>4.0789999999999997</v>
      </c>
      <c r="C17" s="12">
        <v>7.0720000000000001</v>
      </c>
      <c r="D17" s="12">
        <v>6.3090000000000002</v>
      </c>
      <c r="E17" s="12">
        <v>3.851</v>
      </c>
      <c r="F17" s="12">
        <v>2.9550000000000001</v>
      </c>
      <c r="G17" s="12">
        <v>1.6</v>
      </c>
      <c r="H17" s="12">
        <v>1.1419999999999999</v>
      </c>
      <c r="I17" s="12">
        <v>1.921</v>
      </c>
      <c r="J17" s="12">
        <v>2.0870000000000002</v>
      </c>
      <c r="K17" s="12">
        <v>3.6869999999999998</v>
      </c>
    </row>
    <row r="18" spans="1:11" ht="25.25" customHeight="1" x14ac:dyDescent="0.2">
      <c r="A18" s="7" t="s">
        <v>78</v>
      </c>
      <c r="B18" s="12">
        <v>7.9740000000000002</v>
      </c>
      <c r="C18" s="12">
        <v>16.105</v>
      </c>
      <c r="D18" s="12">
        <v>16.623999999999999</v>
      </c>
      <c r="E18" s="12">
        <v>9.4480000000000004</v>
      </c>
      <c r="F18" s="12">
        <v>5.7160000000000002</v>
      </c>
      <c r="G18" s="12">
        <v>0.53400000000000003</v>
      </c>
      <c r="H18" s="12">
        <v>8.0000000000000002E-3</v>
      </c>
      <c r="I18" s="12">
        <v>2.294</v>
      </c>
      <c r="J18" s="12">
        <v>4.5599999999999996</v>
      </c>
      <c r="K18" s="12">
        <v>4.0469999999999997</v>
      </c>
    </row>
    <row r="19" spans="1:11" ht="25.25" customHeight="1" x14ac:dyDescent="0.2">
      <c r="A19" s="7" t="s">
        <v>79</v>
      </c>
      <c r="B19" s="12">
        <v>19.939</v>
      </c>
      <c r="C19" s="12">
        <v>31.664000000000001</v>
      </c>
      <c r="D19" s="12">
        <v>32.72</v>
      </c>
      <c r="E19" s="12">
        <v>32.597999999999999</v>
      </c>
      <c r="F19" s="12">
        <v>31.550999999999998</v>
      </c>
      <c r="G19" s="12">
        <v>25.393000000000001</v>
      </c>
      <c r="H19" s="12">
        <v>22.152999999999999</v>
      </c>
      <c r="I19" s="12">
        <v>23.228999999999999</v>
      </c>
      <c r="J19" s="12">
        <v>21.725999999999999</v>
      </c>
      <c r="K19" s="12">
        <v>19.038</v>
      </c>
    </row>
    <row r="20" spans="1:11" ht="25.25" customHeight="1" x14ac:dyDescent="0.2">
      <c r="A20" s="7" t="s">
        <v>80</v>
      </c>
      <c r="B20" s="9" t="s">
        <v>23</v>
      </c>
      <c r="C20" s="9" t="s">
        <v>23</v>
      </c>
      <c r="D20" s="9" t="s">
        <v>23</v>
      </c>
      <c r="E20" s="9" t="s">
        <v>23</v>
      </c>
      <c r="F20" s="9" t="s">
        <v>23</v>
      </c>
      <c r="G20" s="9" t="s">
        <v>23</v>
      </c>
      <c r="H20" s="9" t="s">
        <v>23</v>
      </c>
      <c r="I20" s="9" t="s">
        <v>23</v>
      </c>
      <c r="J20" s="9" t="s">
        <v>23</v>
      </c>
      <c r="K20" s="9" t="s">
        <v>23</v>
      </c>
    </row>
    <row r="21" spans="1:11" ht="25.25" customHeight="1" x14ac:dyDescent="0.2">
      <c r="A21" s="7" t="s">
        <v>81</v>
      </c>
      <c r="B21" s="12">
        <v>7.9740000000000002</v>
      </c>
      <c r="C21" s="12">
        <v>16.105</v>
      </c>
      <c r="D21" s="12">
        <v>16.623999999999999</v>
      </c>
      <c r="E21" s="12">
        <v>15.170999999999999</v>
      </c>
      <c r="F21" s="12">
        <v>13.346</v>
      </c>
      <c r="G21" s="12">
        <v>8.2590000000000003</v>
      </c>
      <c r="H21" s="12">
        <v>5.2370000000000001</v>
      </c>
      <c r="I21" s="12">
        <v>6.1929999999999996</v>
      </c>
      <c r="J21" s="12">
        <v>7.5650000000000004</v>
      </c>
      <c r="K21" s="12">
        <v>5.6539999999999999</v>
      </c>
    </row>
    <row r="22" spans="1:11" ht="32.5" customHeight="1" x14ac:dyDescent="0.2">
      <c r="A22" s="7" t="s">
        <v>82</v>
      </c>
      <c r="B22" s="9" t="s">
        <v>23</v>
      </c>
      <c r="C22" s="9" t="s">
        <v>23</v>
      </c>
      <c r="D22" s="9" t="s">
        <v>23</v>
      </c>
      <c r="E22" s="9" t="s">
        <v>23</v>
      </c>
      <c r="F22" s="9" t="s">
        <v>23</v>
      </c>
      <c r="G22" s="9" t="s">
        <v>23</v>
      </c>
      <c r="H22" s="9" t="s">
        <v>23</v>
      </c>
      <c r="I22" s="9" t="s">
        <v>23</v>
      </c>
      <c r="J22" s="9" t="s">
        <v>23</v>
      </c>
      <c r="K22" s="9" t="s">
        <v>23</v>
      </c>
    </row>
    <row r="23" spans="1:11" ht="32.5" customHeight="1" x14ac:dyDescent="0.2">
      <c r="A23" s="7" t="s">
        <v>83</v>
      </c>
      <c r="B23" s="9" t="s">
        <v>23</v>
      </c>
      <c r="C23" s="9" t="s">
        <v>23</v>
      </c>
      <c r="D23" s="9" t="s">
        <v>23</v>
      </c>
      <c r="E23" s="9" t="s">
        <v>23</v>
      </c>
      <c r="F23" s="9" t="s">
        <v>23</v>
      </c>
      <c r="G23" s="9" t="s">
        <v>23</v>
      </c>
      <c r="H23" s="9" t="s">
        <v>23</v>
      </c>
      <c r="I23" s="9" t="s">
        <v>23</v>
      </c>
      <c r="J23" s="9" t="s">
        <v>23</v>
      </c>
      <c r="K23" s="9" t="s">
        <v>23</v>
      </c>
    </row>
    <row r="24" spans="1:11" ht="32.5" customHeight="1" x14ac:dyDescent="0.2">
      <c r="A24" s="7" t="s">
        <v>84</v>
      </c>
      <c r="B24" s="9" t="s">
        <v>23</v>
      </c>
      <c r="C24" s="9" t="s">
        <v>23</v>
      </c>
      <c r="D24" s="9" t="s">
        <v>23</v>
      </c>
      <c r="E24" s="9" t="s">
        <v>23</v>
      </c>
      <c r="F24" s="9" t="s">
        <v>23</v>
      </c>
      <c r="G24" s="9" t="s">
        <v>23</v>
      </c>
      <c r="H24" s="9" t="s">
        <v>23</v>
      </c>
      <c r="I24" s="9" t="s">
        <v>23</v>
      </c>
      <c r="J24" s="9" t="s">
        <v>23</v>
      </c>
      <c r="K24" s="9" t="s">
        <v>23</v>
      </c>
    </row>
    <row r="25" spans="1:11" ht="25.25" customHeight="1" x14ac:dyDescent="0.2"/>
    <row r="26" spans="1:11" ht="25.25" customHeight="1" x14ac:dyDescent="0.2">
      <c r="A26" s="5" t="s">
        <v>85</v>
      </c>
    </row>
    <row r="27" spans="1:11" ht="32.5" customHeight="1" x14ac:dyDescent="0.2">
      <c r="A27" s="7" t="s">
        <v>86</v>
      </c>
      <c r="B27" s="12">
        <v>1.079</v>
      </c>
      <c r="C27" s="12">
        <v>0.748</v>
      </c>
      <c r="D27" s="12">
        <v>0.72399999999999998</v>
      </c>
      <c r="E27" s="12">
        <v>0.73199999999999998</v>
      </c>
      <c r="F27" s="12">
        <v>0.622</v>
      </c>
      <c r="G27" s="12">
        <v>0.65200000000000002</v>
      </c>
      <c r="H27" s="12">
        <v>0.72099999999999997</v>
      </c>
      <c r="I27" s="12">
        <v>0.78500000000000003</v>
      </c>
      <c r="J27" s="12">
        <v>0.95799999999999996</v>
      </c>
      <c r="K27" s="12">
        <v>0.996</v>
      </c>
    </row>
    <row r="28" spans="1:11" ht="25.25" customHeight="1" x14ac:dyDescent="0.2">
      <c r="A28" s="7" t="s">
        <v>87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11" ht="25.25" customHeight="1" x14ac:dyDescent="0.2">
      <c r="A29" s="7" t="s">
        <v>88</v>
      </c>
      <c r="B29" s="12">
        <v>6.2960000000000003</v>
      </c>
      <c r="C29" s="12">
        <v>7.798</v>
      </c>
      <c r="D29" s="12">
        <v>6.8769999999999998</v>
      </c>
      <c r="E29" s="12">
        <v>6.0819999999999999</v>
      </c>
      <c r="F29" s="12">
        <v>6.3659999999999997</v>
      </c>
      <c r="G29" s="12">
        <v>7.0039999999999996</v>
      </c>
      <c r="H29" s="12">
        <v>4.6429999999999998</v>
      </c>
      <c r="I29" s="12">
        <v>5.0119999999999996</v>
      </c>
      <c r="J29" s="12">
        <v>4.6630000000000003</v>
      </c>
      <c r="K29" s="12">
        <v>4.569</v>
      </c>
    </row>
    <row r="30" spans="1:11" ht="32.5" customHeight="1" x14ac:dyDescent="0.2">
      <c r="A30" s="7" t="s">
        <v>89</v>
      </c>
      <c r="B30" s="13">
        <v>52.826999999999998</v>
      </c>
      <c r="C30" s="13">
        <v>78.924999999999997</v>
      </c>
      <c r="D30" s="13">
        <v>109.04600000000001</v>
      </c>
      <c r="E30" s="13">
        <v>142.429</v>
      </c>
      <c r="F30" s="13">
        <v>128.26300000000001</v>
      </c>
      <c r="G30" s="13">
        <v>82.322000000000003</v>
      </c>
      <c r="H30" s="13">
        <v>50.914999999999999</v>
      </c>
      <c r="I30" s="13">
        <v>39.79</v>
      </c>
      <c r="J30" s="13">
        <v>30.983000000000001</v>
      </c>
      <c r="K30" s="13">
        <v>40.923000000000002</v>
      </c>
    </row>
    <row r="31" spans="1:11" ht="25.25" customHeight="1" x14ac:dyDescent="0.2">
      <c r="A31" s="7" t="s">
        <v>90</v>
      </c>
      <c r="B31" s="13">
        <v>37.045000000000002</v>
      </c>
      <c r="C31" s="13">
        <v>17.591000000000001</v>
      </c>
      <c r="D31" s="13">
        <v>23.381</v>
      </c>
      <c r="E31" s="13">
        <v>227.863</v>
      </c>
      <c r="F31" s="13">
        <v>26.587</v>
      </c>
      <c r="G31" s="13">
        <v>37.351999999999997</v>
      </c>
      <c r="H31" s="13">
        <v>39.113</v>
      </c>
      <c r="I31" s="13">
        <v>64.16</v>
      </c>
      <c r="J31" s="13">
        <v>78.245999999999995</v>
      </c>
      <c r="K31" s="13">
        <v>96.525000000000006</v>
      </c>
    </row>
    <row r="32" spans="1:11" ht="32.5" customHeight="1" x14ac:dyDescent="0.2">
      <c r="A32" s="7" t="s">
        <v>91</v>
      </c>
      <c r="B32" s="9" t="s">
        <v>23</v>
      </c>
      <c r="C32" s="9" t="s">
        <v>23</v>
      </c>
      <c r="D32" s="9" t="s">
        <v>23</v>
      </c>
      <c r="E32" s="9" t="s">
        <v>23</v>
      </c>
      <c r="F32" s="9" t="s">
        <v>23</v>
      </c>
      <c r="G32" s="9" t="s">
        <v>23</v>
      </c>
      <c r="H32" s="9" t="s">
        <v>23</v>
      </c>
      <c r="I32" s="9" t="s">
        <v>23</v>
      </c>
      <c r="J32" s="9" t="s">
        <v>23</v>
      </c>
      <c r="K32" s="9" t="s">
        <v>23</v>
      </c>
    </row>
    <row r="33" spans="1:11" ht="32.5" customHeight="1" x14ac:dyDescent="0.2">
      <c r="A33" s="7" t="s">
        <v>92</v>
      </c>
      <c r="B33" s="9" t="s">
        <v>23</v>
      </c>
      <c r="C33" s="9" t="s">
        <v>23</v>
      </c>
      <c r="D33" s="9" t="s">
        <v>23</v>
      </c>
      <c r="E33" s="9" t="s">
        <v>23</v>
      </c>
      <c r="F33" s="9" t="s">
        <v>23</v>
      </c>
      <c r="G33" s="9" t="s">
        <v>23</v>
      </c>
      <c r="H33" s="9" t="s">
        <v>23</v>
      </c>
      <c r="I33" s="9" t="s">
        <v>23</v>
      </c>
      <c r="J33" s="9" t="s">
        <v>23</v>
      </c>
      <c r="K33" s="9" t="s">
        <v>23</v>
      </c>
    </row>
    <row r="34" spans="1:11" ht="25.25" customHeight="1" x14ac:dyDescent="0.2"/>
    <row r="35" spans="1:11" ht="25.25" customHeight="1" x14ac:dyDescent="0.2">
      <c r="A35" s="5" t="s">
        <v>93</v>
      </c>
    </row>
    <row r="36" spans="1:11" ht="25.25" customHeight="1" x14ac:dyDescent="0.2">
      <c r="A36" s="7" t="s">
        <v>94</v>
      </c>
      <c r="B36" s="12">
        <v>2.8540000000000001</v>
      </c>
      <c r="C36" s="12">
        <v>3.2250000000000001</v>
      </c>
      <c r="D36" s="12">
        <v>2.4550000000000001</v>
      </c>
      <c r="E36" s="12">
        <v>0.88100000000000001</v>
      </c>
      <c r="F36" s="12">
        <v>1.804</v>
      </c>
      <c r="G36" s="12">
        <v>2.1640000000000001</v>
      </c>
      <c r="H36" s="12">
        <v>1.1060000000000001</v>
      </c>
      <c r="I36" s="12">
        <v>1.3620000000000001</v>
      </c>
      <c r="J36" s="12">
        <v>0.91</v>
      </c>
      <c r="K36" s="12">
        <v>1.264</v>
      </c>
    </row>
    <row r="37" spans="1:11" ht="25.25" customHeight="1" x14ac:dyDescent="0.2">
      <c r="A37" s="7" t="s">
        <v>95</v>
      </c>
      <c r="B37" s="12">
        <v>1.5580000000000001</v>
      </c>
      <c r="C37" s="12">
        <v>2.0590000000000002</v>
      </c>
      <c r="D37" s="12">
        <v>1.7769999999999999</v>
      </c>
      <c r="E37" s="12">
        <v>0.63100000000000001</v>
      </c>
      <c r="F37" s="12">
        <v>1.2609999999999999</v>
      </c>
      <c r="G37" s="12">
        <v>1.4039999999999999</v>
      </c>
      <c r="H37" s="12">
        <v>0.48599999999999999</v>
      </c>
      <c r="I37" s="12">
        <v>0.57099999999999995</v>
      </c>
      <c r="J37" s="12">
        <v>0.32700000000000001</v>
      </c>
      <c r="K37" s="12">
        <v>0.52900000000000003</v>
      </c>
    </row>
    <row r="38" spans="1:11" ht="32.5" customHeight="1" x14ac:dyDescent="0.2">
      <c r="A38" s="7" t="s">
        <v>96</v>
      </c>
      <c r="B38" s="12">
        <v>5.3339999999999996</v>
      </c>
      <c r="C38" s="12">
        <v>2.1240000000000001</v>
      </c>
      <c r="D38" s="12">
        <v>2.1989999999999998</v>
      </c>
      <c r="E38" s="12">
        <v>2.2549999999999999</v>
      </c>
      <c r="F38" s="12">
        <v>1.179</v>
      </c>
      <c r="G38" s="12">
        <v>0.89600000000000002</v>
      </c>
      <c r="H38" s="12">
        <v>1.171</v>
      </c>
      <c r="I38" s="12">
        <v>1.0960000000000001</v>
      </c>
      <c r="J38" s="12">
        <v>1.5669999999999999</v>
      </c>
      <c r="K38" s="12">
        <v>1.347</v>
      </c>
    </row>
    <row r="39" spans="1:11" ht="32.5" customHeight="1" x14ac:dyDescent="0.2">
      <c r="A39" s="7" t="s">
        <v>97</v>
      </c>
      <c r="B39" s="12">
        <v>74.376999999999995</v>
      </c>
      <c r="C39" s="12">
        <v>62.817999999999998</v>
      </c>
      <c r="D39" s="12">
        <v>59.509</v>
      </c>
      <c r="E39" s="12">
        <v>46.719000000000001</v>
      </c>
      <c r="F39" s="12">
        <v>45.86</v>
      </c>
      <c r="G39" s="12">
        <v>42.11</v>
      </c>
      <c r="H39" s="12">
        <v>43.149000000000001</v>
      </c>
      <c r="I39" s="12">
        <v>43.655999999999999</v>
      </c>
      <c r="J39" s="12">
        <v>45.140999999999998</v>
      </c>
      <c r="K39" s="12">
        <v>44.262999999999998</v>
      </c>
    </row>
    <row r="40" spans="1:11" ht="32.5" customHeight="1" x14ac:dyDescent="0.2">
      <c r="A40" s="7" t="s">
        <v>98</v>
      </c>
      <c r="B40" s="9" t="s">
        <v>99</v>
      </c>
      <c r="C40" s="9" t="s">
        <v>99</v>
      </c>
      <c r="D40" s="9" t="s">
        <v>99</v>
      </c>
      <c r="E40" s="12">
        <v>87.683000000000007</v>
      </c>
      <c r="F40" s="12">
        <v>84.707999999999998</v>
      </c>
      <c r="G40" s="12">
        <v>72.741</v>
      </c>
      <c r="H40" s="12">
        <v>75.899000000000001</v>
      </c>
      <c r="I40" s="12">
        <v>77.48</v>
      </c>
      <c r="J40" s="12">
        <v>82.287000000000006</v>
      </c>
      <c r="K40" s="12">
        <v>79.412000000000006</v>
      </c>
    </row>
    <row r="41" spans="1:11" ht="25.25" customHeight="1" x14ac:dyDescent="0.2">
      <c r="A41" s="7" t="s">
        <v>100</v>
      </c>
      <c r="B41" s="12">
        <v>18.844000000000001</v>
      </c>
      <c r="C41" s="12">
        <v>49.494999999999997</v>
      </c>
      <c r="D41" s="12">
        <v>56.835999999999999</v>
      </c>
      <c r="E41" s="12">
        <v>44.35</v>
      </c>
      <c r="F41" s="12">
        <v>84.796999999999997</v>
      </c>
      <c r="G41" s="12">
        <v>111.54600000000001</v>
      </c>
      <c r="H41" s="12">
        <v>85.361000000000004</v>
      </c>
      <c r="I41" s="12">
        <v>91.236000000000004</v>
      </c>
      <c r="J41" s="12">
        <v>63.811</v>
      </c>
      <c r="K41" s="12">
        <v>74.260999999999996</v>
      </c>
    </row>
    <row r="42" spans="1:11" ht="25.25" customHeight="1" x14ac:dyDescent="0.2"/>
    <row r="43" spans="1:11" ht="25.25" customHeight="1" x14ac:dyDescent="0.2">
      <c r="A43" s="5" t="s">
        <v>101</v>
      </c>
    </row>
    <row r="44" spans="1:11" ht="32.5" customHeight="1" x14ac:dyDescent="0.2">
      <c r="A44" s="7" t="s">
        <v>102</v>
      </c>
      <c r="B44" s="9" t="s">
        <v>23</v>
      </c>
      <c r="C44" s="9" t="s">
        <v>23</v>
      </c>
      <c r="D44" s="9" t="s">
        <v>23</v>
      </c>
      <c r="E44" s="9" t="s">
        <v>23</v>
      </c>
      <c r="F44" s="9" t="s">
        <v>23</v>
      </c>
      <c r="G44" s="9" t="s">
        <v>23</v>
      </c>
      <c r="H44" s="9" t="s">
        <v>23</v>
      </c>
      <c r="I44" s="9" t="s">
        <v>23</v>
      </c>
      <c r="J44" s="9" t="s">
        <v>23</v>
      </c>
      <c r="K44" s="9" t="s">
        <v>23</v>
      </c>
    </row>
    <row r="45" spans="1:11" ht="32.5" customHeight="1" x14ac:dyDescent="0.2">
      <c r="A45" s="7" t="s">
        <v>103</v>
      </c>
      <c r="B45" s="9" t="s">
        <v>23</v>
      </c>
      <c r="C45" s="9" t="s">
        <v>23</v>
      </c>
      <c r="D45" s="9" t="s">
        <v>23</v>
      </c>
      <c r="E45" s="9" t="s">
        <v>23</v>
      </c>
      <c r="F45" s="9" t="s">
        <v>23</v>
      </c>
      <c r="G45" s="9" t="s">
        <v>23</v>
      </c>
      <c r="H45" s="9" t="s">
        <v>23</v>
      </c>
      <c r="I45" s="9" t="s">
        <v>23</v>
      </c>
      <c r="J45" s="9" t="s">
        <v>23</v>
      </c>
      <c r="K45" s="9" t="s">
        <v>23</v>
      </c>
    </row>
    <row r="46" spans="1:11" ht="32.5" customHeight="1" x14ac:dyDescent="0.2">
      <c r="A46" s="7" t="s">
        <v>104</v>
      </c>
      <c r="B46" s="9" t="s">
        <v>23</v>
      </c>
      <c r="C46" s="9" t="s">
        <v>23</v>
      </c>
      <c r="D46" s="9" t="s">
        <v>23</v>
      </c>
      <c r="E46" s="9" t="s">
        <v>23</v>
      </c>
      <c r="F46" s="9" t="s">
        <v>23</v>
      </c>
      <c r="G46" s="9" t="s">
        <v>23</v>
      </c>
      <c r="H46" s="9" t="s">
        <v>23</v>
      </c>
      <c r="I46" s="9" t="s">
        <v>23</v>
      </c>
      <c r="J46" s="9" t="s">
        <v>23</v>
      </c>
      <c r="K46" s="9" t="s">
        <v>23</v>
      </c>
    </row>
    <row r="47" spans="1:11" ht="32.5" customHeight="1" x14ac:dyDescent="0.2">
      <c r="A47" s="7" t="s">
        <v>105</v>
      </c>
      <c r="B47" s="9" t="s">
        <v>23</v>
      </c>
      <c r="C47" s="9" t="s">
        <v>23</v>
      </c>
      <c r="D47" s="9" t="s">
        <v>23</v>
      </c>
      <c r="E47" s="9" t="s">
        <v>23</v>
      </c>
      <c r="F47" s="9" t="s">
        <v>23</v>
      </c>
      <c r="G47" s="9" t="s">
        <v>23</v>
      </c>
      <c r="H47" s="9" t="s">
        <v>23</v>
      </c>
      <c r="I47" s="9" t="s">
        <v>23</v>
      </c>
      <c r="J47" s="9" t="s">
        <v>23</v>
      </c>
      <c r="K47" s="9" t="s">
        <v>23</v>
      </c>
    </row>
    <row r="48" spans="1:11" ht="32.5" customHeight="1" x14ac:dyDescent="0.2">
      <c r="A48" s="7" t="s">
        <v>106</v>
      </c>
      <c r="B48" s="9" t="s">
        <v>23</v>
      </c>
      <c r="C48" s="9" t="s">
        <v>23</v>
      </c>
      <c r="D48" s="9" t="s">
        <v>23</v>
      </c>
      <c r="E48" s="9" t="s">
        <v>23</v>
      </c>
      <c r="F48" s="9" t="s">
        <v>23</v>
      </c>
      <c r="G48" s="9" t="s">
        <v>23</v>
      </c>
      <c r="H48" s="9" t="s">
        <v>23</v>
      </c>
      <c r="I48" s="9" t="s">
        <v>23</v>
      </c>
      <c r="J48" s="9" t="s">
        <v>23</v>
      </c>
      <c r="K48" s="9" t="s">
        <v>23</v>
      </c>
    </row>
    <row r="49" spans="1:11" ht="32.5" customHeight="1" x14ac:dyDescent="0.2">
      <c r="A49" s="7" t="s">
        <v>107</v>
      </c>
      <c r="B49" s="9" t="s">
        <v>23</v>
      </c>
      <c r="C49" s="9" t="s">
        <v>23</v>
      </c>
      <c r="D49" s="9" t="s">
        <v>23</v>
      </c>
      <c r="E49" s="9" t="s">
        <v>23</v>
      </c>
      <c r="F49" s="9" t="s">
        <v>23</v>
      </c>
      <c r="G49" s="9" t="s">
        <v>23</v>
      </c>
      <c r="H49" s="9" t="s">
        <v>23</v>
      </c>
      <c r="I49" s="9" t="s">
        <v>23</v>
      </c>
      <c r="J49" s="9" t="s">
        <v>23</v>
      </c>
      <c r="K49" s="9" t="s">
        <v>23</v>
      </c>
    </row>
    <row r="50" spans="1:11" ht="32.5" customHeight="1" x14ac:dyDescent="0.2">
      <c r="A50" s="7" t="s">
        <v>108</v>
      </c>
      <c r="B50" s="9" t="s">
        <v>23</v>
      </c>
      <c r="C50" s="9" t="s">
        <v>23</v>
      </c>
      <c r="D50" s="9" t="s">
        <v>23</v>
      </c>
      <c r="E50" s="9" t="s">
        <v>23</v>
      </c>
      <c r="F50" s="9" t="s">
        <v>23</v>
      </c>
      <c r="G50" s="9" t="s">
        <v>23</v>
      </c>
      <c r="H50" s="9" t="s">
        <v>23</v>
      </c>
      <c r="I50" s="9" t="s">
        <v>23</v>
      </c>
      <c r="J50" s="9" t="s">
        <v>23</v>
      </c>
      <c r="K50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3B6D0-17C1-4C4C-8B29-F01D56E39429}">
  <dimension ref="A2:R46"/>
  <sheetViews>
    <sheetView topLeftCell="E38" zoomScale="110" workbookViewId="0">
      <selection activeCell="H61" sqref="H61"/>
    </sheetView>
  </sheetViews>
  <sheetFormatPr baseColWidth="10" defaultRowHeight="15" x14ac:dyDescent="0.2"/>
  <cols>
    <col min="9" max="9" width="12.33203125" bestFit="1" customWidth="1"/>
    <col min="10" max="11" width="12.1640625" bestFit="1" customWidth="1"/>
    <col min="12" max="18" width="11" bestFit="1" customWidth="1"/>
  </cols>
  <sheetData>
    <row r="2" spans="1:10" x14ac:dyDescent="0.2">
      <c r="A2" s="8">
        <v>373.130335849983</v>
      </c>
      <c r="B2" s="8">
        <v>315.90294247099501</v>
      </c>
      <c r="C2" s="8">
        <v>256.969837338665</v>
      </c>
      <c r="D2" s="8">
        <v>216.11599029861301</v>
      </c>
      <c r="E2" s="8">
        <v>237.326896933455</v>
      </c>
      <c r="F2" s="8">
        <v>261.07617655426799</v>
      </c>
      <c r="G2" s="8">
        <v>233.63861040629399</v>
      </c>
      <c r="H2" s="8">
        <v>266.93967832346698</v>
      </c>
      <c r="I2" s="8">
        <v>294.45614980035998</v>
      </c>
      <c r="J2" s="8">
        <v>307.09505943751401</v>
      </c>
    </row>
    <row r="3" spans="1:10" x14ac:dyDescent="0.2">
      <c r="A3">
        <f>A2*1000</f>
        <v>373130.33584998298</v>
      </c>
      <c r="B3">
        <f t="shared" ref="B3:J3" si="0">B2*1000</f>
        <v>315902.94247099501</v>
      </c>
      <c r="C3">
        <f t="shared" si="0"/>
        <v>256969.83733866501</v>
      </c>
      <c r="D3">
        <f t="shared" si="0"/>
        <v>216115.990298613</v>
      </c>
      <c r="E3">
        <f t="shared" si="0"/>
        <v>237326.89693345499</v>
      </c>
      <c r="F3">
        <f t="shared" si="0"/>
        <v>261076.17655426799</v>
      </c>
      <c r="G3">
        <f t="shared" si="0"/>
        <v>233638.610406294</v>
      </c>
      <c r="H3">
        <f t="shared" si="0"/>
        <v>266939.67832346697</v>
      </c>
      <c r="I3">
        <f t="shared" si="0"/>
        <v>294456.14980035997</v>
      </c>
      <c r="J3">
        <f t="shared" si="0"/>
        <v>307095.05943751399</v>
      </c>
    </row>
    <row r="5" spans="1:10" x14ac:dyDescent="0.2">
      <c r="A5" s="8">
        <v>74.396675121118705</v>
      </c>
      <c r="B5" s="8">
        <v>100.027145043228</v>
      </c>
      <c r="C5" s="8">
        <v>84.0794309679967</v>
      </c>
      <c r="D5" s="8">
        <v>70.450160506654399</v>
      </c>
      <c r="E5" s="8">
        <v>74.878834280043407</v>
      </c>
      <c r="F5" s="8">
        <v>66.294554661272002</v>
      </c>
      <c r="G5" s="8">
        <v>51.758982991822997</v>
      </c>
      <c r="H5" s="8">
        <v>62.007065981046601</v>
      </c>
      <c r="I5" s="8">
        <v>63.972535722757698</v>
      </c>
      <c r="J5" s="8">
        <v>58.465034986073299</v>
      </c>
    </row>
    <row r="6" spans="1:10" x14ac:dyDescent="0.2">
      <c r="A6">
        <f>A5*1000</f>
        <v>74396.675121118707</v>
      </c>
      <c r="B6">
        <f t="shared" ref="B6:J6" si="1">B5*1000</f>
        <v>100027.145043228</v>
      </c>
      <c r="C6">
        <f t="shared" si="1"/>
        <v>84079.430967996697</v>
      </c>
      <c r="D6">
        <f t="shared" si="1"/>
        <v>70450.1605066544</v>
      </c>
      <c r="E6">
        <f t="shared" si="1"/>
        <v>74878.834280043404</v>
      </c>
      <c r="F6">
        <f t="shared" si="1"/>
        <v>66294.554661272006</v>
      </c>
      <c r="G6">
        <f t="shared" si="1"/>
        <v>51758.982991822995</v>
      </c>
      <c r="H6">
        <f t="shared" si="1"/>
        <v>62007.065981046602</v>
      </c>
      <c r="I6">
        <f t="shared" si="1"/>
        <v>63972.535722757697</v>
      </c>
      <c r="J6">
        <f t="shared" si="1"/>
        <v>58465.034986073297</v>
      </c>
    </row>
    <row r="8" spans="1:10" x14ac:dyDescent="0.2">
      <c r="A8" s="8">
        <v>15.968305159702201</v>
      </c>
      <c r="B8" s="8">
        <v>32.313238762246897</v>
      </c>
      <c r="C8" s="8">
        <v>25.878482773456799</v>
      </c>
      <c r="D8" s="8">
        <v>16.852985030302602</v>
      </c>
      <c r="E8" s="8">
        <v>13.3000174738076</v>
      </c>
      <c r="F8" s="8">
        <v>7.1955201668772499</v>
      </c>
      <c r="G8" s="8">
        <v>4.6274664233645</v>
      </c>
      <c r="H8" s="8">
        <v>7.8292687831722096</v>
      </c>
      <c r="I8" s="8">
        <v>8.6785981365327594</v>
      </c>
      <c r="J8" s="8">
        <v>14.740487427821099</v>
      </c>
    </row>
    <row r="9" spans="1:10" x14ac:dyDescent="0.2">
      <c r="A9">
        <f>A8*1000</f>
        <v>15968.3051597022</v>
      </c>
      <c r="B9">
        <f t="shared" ref="B9:J9" si="2">B8*1000</f>
        <v>32313.238762246896</v>
      </c>
      <c r="C9">
        <f t="shared" si="2"/>
        <v>25878.482773456799</v>
      </c>
      <c r="D9">
        <f t="shared" si="2"/>
        <v>16852.985030302603</v>
      </c>
      <c r="E9">
        <f t="shared" si="2"/>
        <v>13300.0174738076</v>
      </c>
      <c r="F9">
        <f t="shared" si="2"/>
        <v>7195.5201668772497</v>
      </c>
      <c r="G9">
        <f t="shared" si="2"/>
        <v>4627.4664233644999</v>
      </c>
      <c r="H9">
        <f t="shared" si="2"/>
        <v>7829.2687831722096</v>
      </c>
      <c r="I9">
        <f t="shared" si="2"/>
        <v>8678.5981365327589</v>
      </c>
      <c r="J9">
        <f t="shared" si="2"/>
        <v>14740.487427821099</v>
      </c>
    </row>
    <row r="17" spans="10:13" ht="16" thickBot="1" x14ac:dyDescent="0.25"/>
    <row r="18" spans="10:13" x14ac:dyDescent="0.2">
      <c r="J18" s="28"/>
      <c r="K18" s="29" t="s">
        <v>109</v>
      </c>
      <c r="L18" s="29" t="s">
        <v>110</v>
      </c>
      <c r="M18" s="30" t="s">
        <v>111</v>
      </c>
    </row>
    <row r="19" spans="10:13" x14ac:dyDescent="0.2">
      <c r="J19" s="14">
        <v>2012</v>
      </c>
      <c r="K19" s="24">
        <v>373130.33584998298</v>
      </c>
      <c r="L19" s="24">
        <v>74396.675121118707</v>
      </c>
      <c r="M19" s="25">
        <v>15968.3051597022</v>
      </c>
    </row>
    <row r="20" spans="10:13" x14ac:dyDescent="0.2">
      <c r="J20" s="14">
        <v>2013</v>
      </c>
      <c r="K20" s="24">
        <v>315902.94247099501</v>
      </c>
      <c r="L20" s="24">
        <v>100027.145043228</v>
      </c>
      <c r="M20" s="25">
        <v>32313.238762246896</v>
      </c>
    </row>
    <row r="21" spans="10:13" x14ac:dyDescent="0.2">
      <c r="J21" s="14">
        <v>2014</v>
      </c>
      <c r="K21" s="24">
        <v>256969.83733866501</v>
      </c>
      <c r="L21" s="24">
        <v>84079.430967996697</v>
      </c>
      <c r="M21" s="25">
        <v>25878.482773456799</v>
      </c>
    </row>
    <row r="22" spans="10:13" x14ac:dyDescent="0.2">
      <c r="J22" s="14">
        <v>2015</v>
      </c>
      <c r="K22" s="24">
        <v>216115.990298613</v>
      </c>
      <c r="L22" s="24">
        <v>70450.1605066544</v>
      </c>
      <c r="M22" s="25">
        <v>16852.985030302603</v>
      </c>
    </row>
    <row r="23" spans="10:13" x14ac:dyDescent="0.2">
      <c r="J23" s="14">
        <v>2016</v>
      </c>
      <c r="K23" s="24">
        <v>237326.89693345499</v>
      </c>
      <c r="L23" s="24">
        <v>74878.834280043404</v>
      </c>
      <c r="M23" s="25">
        <v>13300.0174738076</v>
      </c>
    </row>
    <row r="24" spans="10:13" x14ac:dyDescent="0.2">
      <c r="J24" s="14">
        <v>2017</v>
      </c>
      <c r="K24" s="24">
        <v>261076.17655426799</v>
      </c>
      <c r="L24" s="24">
        <v>66294.554661272006</v>
      </c>
      <c r="M24" s="25">
        <v>7195.5201668772497</v>
      </c>
    </row>
    <row r="25" spans="10:13" x14ac:dyDescent="0.2">
      <c r="J25" s="14">
        <v>2018</v>
      </c>
      <c r="K25" s="24">
        <v>233638.610406294</v>
      </c>
      <c r="L25" s="24">
        <v>51758.982991822995</v>
      </c>
      <c r="M25" s="25">
        <v>4627.4664233644999</v>
      </c>
    </row>
    <row r="26" spans="10:13" x14ac:dyDescent="0.2">
      <c r="J26" s="14">
        <v>2019</v>
      </c>
      <c r="K26" s="24">
        <v>266939.67832346697</v>
      </c>
      <c r="L26" s="24">
        <v>62007.065981046602</v>
      </c>
      <c r="M26" s="25">
        <v>7829.2687831722096</v>
      </c>
    </row>
    <row r="27" spans="10:13" x14ac:dyDescent="0.2">
      <c r="J27" s="14">
        <v>2020</v>
      </c>
      <c r="K27" s="24">
        <v>294456.14980035997</v>
      </c>
      <c r="L27" s="24">
        <v>63972.535722757697</v>
      </c>
      <c r="M27" s="25">
        <v>8678.5981365327589</v>
      </c>
    </row>
    <row r="28" spans="10:13" ht="16" thickBot="1" x14ac:dyDescent="0.25">
      <c r="J28" s="15">
        <v>2021</v>
      </c>
      <c r="K28" s="26">
        <v>307095.05943751399</v>
      </c>
      <c r="L28" s="26">
        <v>58465.034986073297</v>
      </c>
      <c r="M28" s="27">
        <v>14740.487427821099</v>
      </c>
    </row>
    <row r="33" spans="8:18" x14ac:dyDescent="0.2">
      <c r="I33" s="16">
        <v>2021</v>
      </c>
      <c r="J33" s="16">
        <v>2020</v>
      </c>
      <c r="K33" s="16">
        <v>2019</v>
      </c>
      <c r="L33" s="16">
        <v>2018</v>
      </c>
      <c r="M33" s="16">
        <v>2017</v>
      </c>
      <c r="N33" s="16">
        <v>2016</v>
      </c>
      <c r="O33" s="16">
        <v>2015</v>
      </c>
      <c r="P33" s="16">
        <v>2014</v>
      </c>
      <c r="Q33" s="16">
        <v>2013</v>
      </c>
      <c r="R33" s="16">
        <v>2012</v>
      </c>
    </row>
    <row r="34" spans="8:18" ht="42" x14ac:dyDescent="0.2">
      <c r="H34" s="7" t="s">
        <v>75</v>
      </c>
      <c r="I34" s="9">
        <f>('[1]Profit &amp; loss account'!C26/'[1]Balance sheet'!C24)*100</f>
        <v>-78.916409832368643</v>
      </c>
      <c r="J34" s="9">
        <f>('[1]Profit &amp; loss account'!D26/'[1]Balance sheet'!D24)*100</f>
        <v>-11.893505528436535</v>
      </c>
      <c r="K34" s="9">
        <f>('[1]Profit &amp; loss account'!E26/'[1]Balance sheet'!E24)*100</f>
        <v>-57.751676775456495</v>
      </c>
      <c r="L34" s="12">
        <v>386.34500000000003</v>
      </c>
      <c r="M34" s="12">
        <v>52.929000000000002</v>
      </c>
      <c r="N34" s="12">
        <v>47.887</v>
      </c>
      <c r="O34" s="12">
        <v>47.393999999999998</v>
      </c>
      <c r="P34" s="12">
        <v>39.228000000000002</v>
      </c>
      <c r="Q34" s="12">
        <v>0.185</v>
      </c>
      <c r="R34" s="12">
        <v>27.085999999999999</v>
      </c>
    </row>
    <row r="35" spans="8:18" ht="42" x14ac:dyDescent="0.2">
      <c r="H35" s="7" t="s">
        <v>76</v>
      </c>
      <c r="I35" s="12">
        <v>20.09</v>
      </c>
      <c r="J35" s="12">
        <v>6.1980000000000004</v>
      </c>
      <c r="K35" s="12">
        <v>30.114000000000001</v>
      </c>
      <c r="L35" s="12">
        <v>25.382000000000001</v>
      </c>
      <c r="M35" s="12">
        <v>29.347000000000001</v>
      </c>
      <c r="N35" s="12">
        <v>29.686</v>
      </c>
      <c r="O35" s="12">
        <v>32.252000000000002</v>
      </c>
      <c r="P35" s="12">
        <v>27.64</v>
      </c>
      <c r="Q35" s="12">
        <v>0.59299999999999997</v>
      </c>
      <c r="R35" s="12">
        <v>23.571000000000002</v>
      </c>
    </row>
    <row r="36" spans="8:18" ht="42" x14ac:dyDescent="0.2">
      <c r="H36" s="7" t="s">
        <v>77</v>
      </c>
      <c r="I36" s="12">
        <v>13.377000000000001</v>
      </c>
      <c r="J36" s="12">
        <v>3.16</v>
      </c>
      <c r="K36" s="12">
        <v>18.727</v>
      </c>
      <c r="L36" s="12">
        <v>18.704000000000001</v>
      </c>
      <c r="M36" s="12">
        <v>20.081</v>
      </c>
      <c r="N36" s="12">
        <v>19.687000000000001</v>
      </c>
      <c r="O36" s="12">
        <v>22.207999999999998</v>
      </c>
      <c r="P36" s="12">
        <v>19.233000000000001</v>
      </c>
      <c r="Q36" s="12">
        <v>7.1999999999999995E-2</v>
      </c>
      <c r="R36" s="12">
        <v>16.835999999999999</v>
      </c>
    </row>
    <row r="37" spans="8:18" ht="28" x14ac:dyDescent="0.2">
      <c r="H37" s="7" t="s">
        <v>78</v>
      </c>
      <c r="I37" s="12">
        <v>18.434000000000001</v>
      </c>
      <c r="J37" s="12">
        <v>4.9509999999999996</v>
      </c>
      <c r="K37" s="12">
        <v>16.847999999999999</v>
      </c>
      <c r="L37" s="12">
        <v>23.382000000000001</v>
      </c>
      <c r="M37" s="12">
        <v>19.286000000000001</v>
      </c>
      <c r="N37" s="12">
        <v>19.696999999999999</v>
      </c>
      <c r="O37" s="12">
        <v>20.367999999999999</v>
      </c>
      <c r="P37" s="12">
        <v>19.21</v>
      </c>
      <c r="Q37" s="12">
        <v>-1.546</v>
      </c>
      <c r="R37" s="12">
        <v>15.509</v>
      </c>
    </row>
    <row r="38" spans="8:18" ht="28" x14ac:dyDescent="0.2">
      <c r="H38" s="7" t="s">
        <v>79</v>
      </c>
      <c r="I38" s="12">
        <v>29.31</v>
      </c>
      <c r="J38" s="12">
        <v>22.071000000000002</v>
      </c>
      <c r="K38" s="12">
        <v>28.518999999999998</v>
      </c>
      <c r="L38" s="12">
        <v>29.978999999999999</v>
      </c>
      <c r="M38" s="12">
        <v>30.870999999999999</v>
      </c>
      <c r="N38" s="12">
        <v>31.853000000000002</v>
      </c>
      <c r="O38" s="12">
        <v>31.332000000000001</v>
      </c>
      <c r="P38" s="12">
        <v>30.335999999999999</v>
      </c>
      <c r="Q38" s="12">
        <v>28.47</v>
      </c>
      <c r="R38" s="12">
        <v>26.931999999999999</v>
      </c>
    </row>
    <row r="40" spans="8:18" ht="16" thickBot="1" x14ac:dyDescent="0.25"/>
    <row r="41" spans="8:18" x14ac:dyDescent="0.2">
      <c r="H41" s="35"/>
      <c r="I41" s="36">
        <v>2012</v>
      </c>
      <c r="J41" s="36">
        <v>2013</v>
      </c>
      <c r="K41" s="36">
        <v>2014</v>
      </c>
      <c r="L41" s="36">
        <v>2015</v>
      </c>
      <c r="M41" s="36">
        <v>2016</v>
      </c>
      <c r="N41" s="36">
        <v>2017</v>
      </c>
      <c r="O41" s="36">
        <v>2018</v>
      </c>
      <c r="P41" s="36">
        <v>2019</v>
      </c>
      <c r="Q41" s="36">
        <v>2020</v>
      </c>
      <c r="R41" s="37">
        <v>2021</v>
      </c>
    </row>
    <row r="42" spans="8:18" ht="42" x14ac:dyDescent="0.2">
      <c r="H42" s="38" t="s">
        <v>75</v>
      </c>
      <c r="I42" s="12">
        <v>5.484</v>
      </c>
      <c r="J42" s="12">
        <v>11.259</v>
      </c>
      <c r="K42" s="12">
        <v>10.601000000000001</v>
      </c>
      <c r="L42" s="12">
        <v>8.2420000000000009</v>
      </c>
      <c r="M42" s="12">
        <v>6.444</v>
      </c>
      <c r="N42" s="12">
        <v>3.8</v>
      </c>
      <c r="O42" s="12">
        <v>2.6469999999999998</v>
      </c>
      <c r="P42" s="12">
        <v>4.4000000000000004</v>
      </c>
      <c r="Q42" s="12">
        <v>4.6230000000000002</v>
      </c>
      <c r="R42" s="12">
        <v>8.3290000000000006</v>
      </c>
    </row>
    <row r="43" spans="8:18" ht="42" x14ac:dyDescent="0.2">
      <c r="H43" s="38" t="s">
        <v>77</v>
      </c>
      <c r="I43" s="12">
        <v>4.0789999999999997</v>
      </c>
      <c r="J43" s="12">
        <v>7.0720000000000001</v>
      </c>
      <c r="K43" s="12">
        <v>6.3090000000000002</v>
      </c>
      <c r="L43" s="12">
        <v>3.851</v>
      </c>
      <c r="M43" s="12">
        <v>2.9550000000000001</v>
      </c>
      <c r="N43" s="12">
        <v>1.6</v>
      </c>
      <c r="O43" s="12">
        <v>1.1419999999999999</v>
      </c>
      <c r="P43" s="12">
        <v>1.921</v>
      </c>
      <c r="Q43" s="12">
        <v>2.0870000000000002</v>
      </c>
      <c r="R43" s="12">
        <v>3.6869999999999998</v>
      </c>
    </row>
    <row r="44" spans="8:18" ht="28" x14ac:dyDescent="0.2">
      <c r="H44" s="38" t="s">
        <v>78</v>
      </c>
      <c r="I44" s="31">
        <v>7.9740000000000002</v>
      </c>
      <c r="J44" s="31">
        <v>16.105</v>
      </c>
      <c r="K44" s="31">
        <v>16.623999999999999</v>
      </c>
      <c r="L44" s="31">
        <v>9.4480000000000004</v>
      </c>
      <c r="M44" s="31">
        <v>5.7160000000000002</v>
      </c>
      <c r="N44" s="31">
        <v>0.53400000000000003</v>
      </c>
      <c r="O44" s="31">
        <v>8.0000000000000002E-3</v>
      </c>
      <c r="P44" s="31">
        <v>2.294</v>
      </c>
      <c r="Q44" s="31">
        <v>4.5599999999999996</v>
      </c>
      <c r="R44" s="32">
        <v>4.0469999999999997</v>
      </c>
    </row>
    <row r="45" spans="8:18" ht="29" thickBot="1" x14ac:dyDescent="0.25">
      <c r="H45" s="39" t="s">
        <v>79</v>
      </c>
      <c r="I45" s="33">
        <v>19.939</v>
      </c>
      <c r="J45" s="33">
        <v>31.664000000000001</v>
      </c>
      <c r="K45" s="33">
        <v>32.72</v>
      </c>
      <c r="L45" s="33">
        <v>32.597999999999999</v>
      </c>
      <c r="M45" s="33">
        <v>31.550999999999998</v>
      </c>
      <c r="N45" s="33">
        <v>25.393000000000001</v>
      </c>
      <c r="O45" s="33">
        <v>22.152999999999999</v>
      </c>
      <c r="P45" s="33">
        <v>23.228999999999999</v>
      </c>
      <c r="Q45" s="33">
        <v>21.725999999999999</v>
      </c>
      <c r="R45" s="34">
        <v>19.038</v>
      </c>
    </row>
    <row r="46" spans="8:18" x14ac:dyDescent="0.2">
      <c r="I46" s="17"/>
      <c r="J46" s="17"/>
      <c r="K46" s="17"/>
      <c r="L46" s="18"/>
      <c r="M46" s="17"/>
      <c r="N46" s="17"/>
      <c r="O46" s="1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Cover</vt:lpstr>
      <vt:lpstr>Balance sheet</vt:lpstr>
      <vt:lpstr>Profit &amp; loss account</vt:lpstr>
      <vt:lpstr>Global ratios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modified xsi:type="dcterms:W3CDTF">2023-02-05T18:24:56Z</dcterms:modified>
</cp:coreProperties>
</file>